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binsonk\Documents\2019 2020 Midterm Reports\Quarter 2 2019 2020 Reports\KPA Q2 REPORTS\"/>
    </mc:Choice>
  </mc:AlternateContent>
  <bookViews>
    <workbookView xWindow="0" yWindow="0" windowWidth="23040" windowHeight="9390"/>
  </bookViews>
  <sheets>
    <sheet name="Sheet1" sheetId="1" r:id="rId1"/>
  </sheets>
  <definedNames>
    <definedName name="_xlnm._FilterDatabase" localSheetId="0" hidden="1">Sheet1!$A$2:$R$75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 i="1" l="1"/>
  <c r="R21" i="1"/>
  <c r="R27" i="1"/>
  <c r="R16" i="1"/>
  <c r="R23" i="1"/>
  <c r="R78" i="1" l="1"/>
  <c r="R73" i="1"/>
  <c r="R71" i="1"/>
  <c r="R69" i="1"/>
  <c r="R66" i="1"/>
  <c r="R63" i="1"/>
  <c r="R6" i="1" l="1"/>
  <c r="R5" i="1"/>
  <c r="R7" i="1"/>
  <c r="R28" i="1"/>
  <c r="R39" i="1"/>
  <c r="R38" i="1"/>
  <c r="R37" i="1"/>
  <c r="R36" i="1"/>
  <c r="R35" i="1"/>
  <c r="R34" i="1"/>
  <c r="R33" i="1"/>
  <c r="R32" i="1" l="1"/>
  <c r="R24" i="1" l="1"/>
  <c r="R4" i="1" l="1"/>
</calcChain>
</file>

<file path=xl/sharedStrings.xml><?xml version="1.0" encoding="utf-8"?>
<sst xmlns="http://schemas.openxmlformats.org/spreadsheetml/2006/main" count="1449" uniqueCount="725">
  <si>
    <t>MEASURABLE OBJECTIVE</t>
  </si>
  <si>
    <t>PROJECT</t>
  </si>
  <si>
    <t>INDICATORS</t>
  </si>
  <si>
    <t>RBIG</t>
  </si>
  <si>
    <t xml:space="preserve">Construction of Mooihoek Bulk Water Supply Phase 4E </t>
  </si>
  <si>
    <t xml:space="preserve">4 Kilometers of bulk water pipeline constructed </t>
  </si>
  <si>
    <t xml:space="preserve">Nebo BWS (RL19) Makgeru to Schoonoord </t>
  </si>
  <si>
    <t>WATER QUALITY</t>
  </si>
  <si>
    <t xml:space="preserve"> Generation of Water Quality Reports </t>
  </si>
  <si>
    <t xml:space="preserve"> Number of Water Quality Reports generated </t>
  </si>
  <si>
    <t xml:space="preserve"> Full SANS 241 Water Quality Analysis </t>
  </si>
  <si>
    <t xml:space="preserve"> Number of Full SANS 241 Analysis conducted </t>
  </si>
  <si>
    <t xml:space="preserve"> Purchase of LAB Chemicals </t>
  </si>
  <si>
    <t xml:space="preserve"> Plants participation in Blue and Green Drops Certification Programme </t>
  </si>
  <si>
    <t>O &amp; M EXPENDITURE</t>
  </si>
  <si>
    <t xml:space="preserve">To resolve registered water incidents within 14 days. </t>
  </si>
  <si>
    <t xml:space="preserve">To resolve registered M &amp; E incidents within 14 days. </t>
  </si>
  <si>
    <t>PLANNING</t>
  </si>
  <si>
    <t xml:space="preserve">Water Conservation and Water Demand Management Plan </t>
  </si>
  <si>
    <t xml:space="preserve">One WC/WDM Strategy developed </t>
  </si>
  <si>
    <t>WSIG PROJECTS</t>
  </si>
  <si>
    <t>Tukakgomo water intervention and refurbishment.</t>
  </si>
  <si>
    <t xml:space="preserve">Maebe/Mohlaletsi interventions </t>
  </si>
  <si>
    <t xml:space="preserve">MUNICIPAL INFRASTRUCTURE GRANT (MIG) </t>
  </si>
  <si>
    <t xml:space="preserve">15 180 VIP Units constructed </t>
  </si>
  <si>
    <t xml:space="preserve">Ga- Mashabela water reticulation supply </t>
  </si>
  <si>
    <t xml:space="preserve">Ga- Marishane water reticulation supply </t>
  </si>
  <si>
    <t xml:space="preserve">Nkadimeng RWS Extension 2( Phase 9 to 11) (Fetakgom o) Ga- Mmela to Mashilavele , Ga- Pahla, Molapong, Ga- Magolego, Mankontu and Masehleng </t>
  </si>
  <si>
    <t>INPUT</t>
  </si>
  <si>
    <t>OUTPUT</t>
  </si>
  <si>
    <t>OUTCOME</t>
  </si>
  <si>
    <t>Q1</t>
  </si>
  <si>
    <t>Q3</t>
  </si>
  <si>
    <t>Q4</t>
  </si>
  <si>
    <t xml:space="preserve">Financial and Human Resource  </t>
  </si>
  <si>
    <t>Bulk supply line</t>
  </si>
  <si>
    <t>Improved water supply</t>
  </si>
  <si>
    <t>WSDP and Water Master Plan</t>
  </si>
  <si>
    <t>Regulatory Compliance</t>
  </si>
  <si>
    <t>Improved service delivery</t>
  </si>
  <si>
    <t xml:space="preserve"> 3 Water Quality Reports generated </t>
  </si>
  <si>
    <t>Reduced non-revenue water losses</t>
  </si>
  <si>
    <t>Improved no drop status.</t>
  </si>
  <si>
    <t>Consistent supply of water</t>
  </si>
  <si>
    <t xml:space="preserve">Financial and Human Resource </t>
  </si>
  <si>
    <t>Consistant water supply.</t>
  </si>
  <si>
    <t>Reliable water supply.</t>
  </si>
  <si>
    <t>Reduced sewer spillage and environmental pollution</t>
  </si>
  <si>
    <t>Improved green drop status</t>
  </si>
  <si>
    <t>700 registered sanitation incidents resolved within 14 days</t>
  </si>
  <si>
    <t>40 000ℓ of diesel supplied annually.</t>
  </si>
  <si>
    <t>400ℓ of petrol supplied annually.</t>
  </si>
  <si>
    <t>300ℓ of oil supplied annually.</t>
  </si>
  <si>
    <t xml:space="preserve">450 of registered M &amp; E incidents within 14 days </t>
  </si>
  <si>
    <t xml:space="preserve">10 062Mℓ  of water  purchased </t>
  </si>
  <si>
    <t xml:space="preserve">Number of  registered sanitation incidents resolved within 14 days </t>
  </si>
  <si>
    <t xml:space="preserve">Number registered water incidents resolved within 14 days </t>
  </si>
  <si>
    <t xml:space="preserve">Number of Litres of diesel supplied annually  </t>
  </si>
  <si>
    <t>Number of Litres petrol supplied annually.</t>
  </si>
  <si>
    <t xml:space="preserve">Number of Litres of oil supplied annually. </t>
  </si>
  <si>
    <t>10 000ℓ of diesel supplied annually.</t>
  </si>
  <si>
    <t>100ℓ of petrol supplied annually.</t>
  </si>
  <si>
    <t>75ℓ of oil supplied annually.</t>
  </si>
  <si>
    <t xml:space="preserve">Document on Water Conservation and Demand Management </t>
  </si>
  <si>
    <t xml:space="preserve">Strategy on Water Conservation and Demand Management </t>
  </si>
  <si>
    <t>Effective Water &amp; Sanitation Infrastructure Plans</t>
  </si>
  <si>
    <t xml:space="preserve">Bulk sewer intervention plan </t>
  </si>
  <si>
    <t>Technical Reports</t>
  </si>
  <si>
    <t>Financial and human resource</t>
  </si>
  <si>
    <t>Reticulated water supply</t>
  </si>
  <si>
    <t>Improved access to safe, reliable drinking water.</t>
  </si>
  <si>
    <t>Financial  and Human Resource</t>
  </si>
  <si>
    <t xml:space="preserve">1 020 VIP Sanitation toilets completed </t>
  </si>
  <si>
    <t>Improved health and hygiene</t>
  </si>
  <si>
    <t xml:space="preserve">1 630 VIP Sanitation toilets completed </t>
  </si>
  <si>
    <t>Financial and Human Resource</t>
  </si>
  <si>
    <t xml:space="preserve">Completed BWS </t>
  </si>
  <si>
    <t>Improved water supply to Zaaiplaas</t>
  </si>
  <si>
    <t>Improved Living standards.</t>
  </si>
  <si>
    <t xml:space="preserve">1 835 VIP Sanitation toilets completed </t>
  </si>
  <si>
    <t xml:space="preserve">Completed Ga-Mashabela water reticulation network </t>
  </si>
  <si>
    <t xml:space="preserve">Improved water supply to Ga-Mashabela  </t>
  </si>
  <si>
    <t xml:space="preserve">Ga-Mashabela water reticulation supply </t>
  </si>
  <si>
    <t xml:space="preserve">Completed Ga-Marishane water reticulation network </t>
  </si>
  <si>
    <t xml:space="preserve">Improved water supply to Ga-Marishane  </t>
  </si>
  <si>
    <t xml:space="preserve">715 VIP Sanitation toilets completed </t>
  </si>
  <si>
    <t>Financial and Human Resources</t>
  </si>
  <si>
    <t xml:space="preserve">Nkadimeng: Phase 9 to 11 (Makhuduthamaga) - </t>
  </si>
  <si>
    <t xml:space="preserve">1630 VIP Sanitation toilets completed </t>
  </si>
  <si>
    <t xml:space="preserve">Lebalelo South connector pipes completed </t>
  </si>
  <si>
    <t>WC/WD Management Provisioning</t>
  </si>
  <si>
    <t>Developed source</t>
  </si>
  <si>
    <t>Onsite sanitation, health hygiene &amp; user education</t>
  </si>
  <si>
    <t>Improved access to safe, reliable sanitation service</t>
  </si>
  <si>
    <t>Upgraded Sewer infrastructure</t>
  </si>
  <si>
    <t>Enhanced sewer system</t>
  </si>
  <si>
    <t>No activity</t>
  </si>
  <si>
    <t>3 Feasibility Studies conducted and technical Reports development</t>
  </si>
  <si>
    <t>Portfolio of Evidence</t>
  </si>
  <si>
    <t>80% construction of Dindela Reservoir. Commissioning of bulk pipeline and pump station completed</t>
  </si>
  <si>
    <t>60% of water reticulation constructed</t>
  </si>
  <si>
    <t xml:space="preserve">30% water reticulation  constructed </t>
  </si>
  <si>
    <t xml:space="preserve">To resolve registered sanitation incidents within 14 days. </t>
  </si>
  <si>
    <t>Progress Report</t>
  </si>
  <si>
    <t>Draft WC/WDM strategy</t>
  </si>
  <si>
    <t xml:space="preserve">Number of Kilometers of bulk water pipeline constructed </t>
  </si>
  <si>
    <t>1.5 Kilometers of bulk pipeline constructed,0* booster pump station constructed ,0*concrete reservoir constructed</t>
  </si>
  <si>
    <t xml:space="preserve">Number of % of LAB chemical purchased </t>
  </si>
  <si>
    <t>1,5 Kilometers of bulk pipeline constructed, ,0* booster pump station constructed ,0*concrete reservoir constructed</t>
  </si>
  <si>
    <t>Uitspanning Water Supply Intervention</t>
  </si>
  <si>
    <t xml:space="preserve">Number of Plants participating in Blue and Greed Drops Certification Programme </t>
  </si>
  <si>
    <t>5Km of bulk water supply pipeline phase 4D in Mooihoek  completed</t>
  </si>
  <si>
    <t>1 X 5 Ml  concrete reservoir  completed  Phase 4A</t>
  </si>
  <si>
    <t xml:space="preserve">Percentage  concrete reservoir  constructed  </t>
  </si>
  <si>
    <t xml:space="preserve">70%, 1 X 5  Ml concrete  reservoir  constructed </t>
  </si>
  <si>
    <t xml:space="preserve">15%, 1 X 5  Ml concrete  reservoir  constructed </t>
  </si>
  <si>
    <t xml:space="preserve">20%, 1 X 5  Ml concrete  reservoir  constructed </t>
  </si>
  <si>
    <t>13Km of bulk  water supply pipeline phase 2 in Mooihoek  completed</t>
  </si>
  <si>
    <t xml:space="preserve">Number of  Kilometers  bulk water pipeline  constructed </t>
  </si>
  <si>
    <t xml:space="preserve">4 Kilometers  of bulk water supply pipeline  constructed </t>
  </si>
  <si>
    <t xml:space="preserve">0,5 Kilometers  of bulk water supply pipeline  constructed </t>
  </si>
  <si>
    <t xml:space="preserve">1 Kilometers  of bulk water supply pipeline  constructed </t>
  </si>
  <si>
    <t xml:space="preserve">1,5 Kilometers  of bulk water supply pipeline  constructed </t>
  </si>
  <si>
    <t>13 Kilometre of Mooihoek bulk water supply completed</t>
  </si>
  <si>
    <t xml:space="preserve">18.2 Km of Schoonoord bulk water supply pipeline in Makgeru </t>
  </si>
  <si>
    <t xml:space="preserve">Number of  Kilometers of  bulk water pipeline  constructed </t>
  </si>
  <si>
    <t xml:space="preserve">5 Kilometers  of bulk water supply pipeline  constructed </t>
  </si>
  <si>
    <t xml:space="preserve">2 Kilometers  of bulk water supply pipeline  constructed </t>
  </si>
  <si>
    <t xml:space="preserve">Jane Furse to Lobethal bulk water supply pipeline
</t>
  </si>
  <si>
    <t xml:space="preserve">18Km of bulk  water supply  pipeline Phase 2 from Jane to Lobethal completed </t>
  </si>
  <si>
    <t xml:space="preserve">Number of  Kilometers of  bulk water supply pipeline assessed  </t>
  </si>
  <si>
    <t xml:space="preserve">18 Kilometers of  bulk water supply pipeline assessed  </t>
  </si>
  <si>
    <t xml:space="preserve">4 Kilometers of  bulk water supply pipeline assessed  </t>
  </si>
  <si>
    <t xml:space="preserve">2 Kilometers of  bulk water supply pipeline assessed  </t>
  </si>
  <si>
    <t xml:space="preserve">6 Kilometers of  bulk water supply pipeline assessed  </t>
  </si>
  <si>
    <t xml:space="preserve"> 6 Kilometers of  bulk water supply pipeline assessed  </t>
  </si>
  <si>
    <t xml:space="preserve">Moutse BWS Construction of Pipeline 
Project 7-12 
</t>
  </si>
  <si>
    <t>30 Kilometre of    bulk water supply pipeline constructed</t>
  </si>
  <si>
    <t xml:space="preserve">Moutse BWS Extension of Groblersdal WTW  Project 1 </t>
  </si>
  <si>
    <t xml:space="preserve">1 WTW in Groblersdal extended </t>
  </si>
  <si>
    <t xml:space="preserve">Moutse BWS Installation of  Mechanical and Electrical 
Project 13&amp;14
</t>
  </si>
  <si>
    <t>1 WTW in Groblersdal extended in Project 1 and 1 pump station constructed in Project 6</t>
  </si>
  <si>
    <t>Number of mechanical and Electrical (M &amp; E) components installed for the extensions to the Groblersdal Water Treatment Works and pump station</t>
  </si>
  <si>
    <t>Two mechanical and Electrical (M &amp; E) components installed for the extensions to the Groblersdal Water Treatment Works and pump station</t>
  </si>
  <si>
    <t>One mechanical and Electrical (M &amp; E) components installed for the extensions to the Groblersdal Water Treatment Works and pump station</t>
  </si>
  <si>
    <t xml:space="preserve">Moutse BWS Construction bulk water Pipeline 
Project 2 – 4 
</t>
  </si>
  <si>
    <t xml:space="preserve">19 Kilometres of bulk water supply pipeline and constructed </t>
  </si>
  <si>
    <t>Number of km of bulk water supply pipeline  assessed and refurbished</t>
  </si>
  <si>
    <t xml:space="preserve"> 10 Kilometers of bulk water supply pipeline  assessed and refurbished</t>
  </si>
  <si>
    <t xml:space="preserve"> 4 Kilometers of bulk water supply pipeline  assessed and refurbished</t>
  </si>
  <si>
    <t xml:space="preserve">Moutse BWS Construction Pipeline
Project no 5 
</t>
  </si>
  <si>
    <t xml:space="preserve">5 Kilometres of bulk water supply pipeline and constructed </t>
  </si>
  <si>
    <t>5 Kilometers of bulk water supply pipeline  assessed and refurbished</t>
  </si>
  <si>
    <t>2,5 Kilometers of bulk water supply pipeline  assessed and refurbished</t>
  </si>
  <si>
    <t xml:space="preserve">12 reports  generated  </t>
  </si>
  <si>
    <t>4 Full SANS 241 analysis report conducted through accredited laboratory</t>
  </si>
  <si>
    <t xml:space="preserve">90% of LAB  chemical  purchased  </t>
  </si>
  <si>
    <t xml:space="preserve">15 Water Treatment  Works (WTW) participated in Blue Drop  Certification  programme and 15 Waste Water Treatment Works (WWTW) participated in Green Drop Certificate  </t>
  </si>
  <si>
    <t xml:space="preserve"> 12 Water  Quality  Reports  generated  </t>
  </si>
  <si>
    <t xml:space="preserve"> 4 Full SANS  241 analysis  conducted  through accredited laboratory</t>
  </si>
  <si>
    <t xml:space="preserve">100% of LAB  chemical  purchased  </t>
  </si>
  <si>
    <t xml:space="preserve">15 WTW  participating  in Blue Drop  and 15  WWTW  Participating  in Green  Drop  Certification  Programme  </t>
  </si>
  <si>
    <t xml:space="preserve"> 1 Full SANS  241 analysis  conducted  through accredited laboratory</t>
  </si>
  <si>
    <t xml:space="preserve"> 25% of LAB chemical purchased </t>
  </si>
  <si>
    <t xml:space="preserve"> 5 WTW participating in Blue Drop and 4 WWTW Participating in Green Drop Certification Programme</t>
  </si>
  <si>
    <t xml:space="preserve"> 2 WTW participating in Blue Drop and 4 WWTW Participating in Green Drop Certification Programme</t>
  </si>
  <si>
    <t xml:space="preserve"> 3 WTW participating in Blue Drop and 4 WWTW Participating in Green Drop Certification Programme</t>
  </si>
  <si>
    <t xml:space="preserve">Sanitation  incidents  </t>
  </si>
  <si>
    <t xml:space="preserve">Water  incidents </t>
  </si>
  <si>
    <t xml:space="preserve">Delivery of  portable  water through tankering  </t>
  </si>
  <si>
    <t xml:space="preserve">Supply of  diesel </t>
  </si>
  <si>
    <t xml:space="preserve">Supply of  petrol </t>
  </si>
  <si>
    <t xml:space="preserve">Supply of  oil </t>
  </si>
  <si>
    <t xml:space="preserve">Mechanical  &amp; Electrical  Services </t>
  </si>
  <si>
    <t xml:space="preserve">Installation  of Bulk  Water  Meters </t>
  </si>
  <si>
    <t>Ml of Bulk Water Purchases</t>
  </si>
  <si>
    <t>5000 registered water incidents resolved within 14 days</t>
  </si>
  <si>
    <t>9.6 Ml of Potable Water delivered in Jane Furse Hospital and Buffelshoek</t>
  </si>
  <si>
    <t xml:space="preserve">No bulk metres installed </t>
  </si>
  <si>
    <t>Number of Ml of potable Water delivered in Jane Furse Hospital and Buffelshoek</t>
  </si>
  <si>
    <t xml:space="preserve">Number of  Bulk Meters  installed </t>
  </si>
  <si>
    <t xml:space="preserve">Number of registered M &amp; E incidents resolved within 14 days
</t>
  </si>
  <si>
    <t xml:space="preserve">Number of Mℓ of bulk portable water purchased </t>
  </si>
  <si>
    <t>800 registered sanitation incidents resolved within 14 days</t>
  </si>
  <si>
    <t>5500 registered water incidents resolved within 14 days</t>
  </si>
  <si>
    <t>200 registered sanitation incidents resolved within 14 days</t>
  </si>
  <si>
    <t>1000 registered water incidents resolved within 14 days</t>
  </si>
  <si>
    <t>2,4 Ml of Potable Water delivered in Jane Furse Hospital and Buffelshoek</t>
  </si>
  <si>
    <t xml:space="preserve">113 of registered M &amp; E incidents within 14 days </t>
  </si>
  <si>
    <t xml:space="preserve">111 of registered M &amp; E incidents within 14 days </t>
  </si>
  <si>
    <t xml:space="preserve">2 Bulk Water  Meters  installed </t>
  </si>
  <si>
    <t xml:space="preserve">2515,5Mℓ  of water  purchased </t>
  </si>
  <si>
    <t xml:space="preserve">No  WC/WDM  plan in place </t>
  </si>
  <si>
    <t>Development of Water &amp; Sanitation Master Plan (WSMP)</t>
  </si>
  <si>
    <t>Existing Water Master Plan</t>
  </si>
  <si>
    <t xml:space="preserve">1 Draft Water Master Plan  
and  no sanitation  Master Plan  
</t>
  </si>
  <si>
    <t xml:space="preserve">Conditional assessment of Groblersdal  sewer  network </t>
  </si>
  <si>
    <t>50% Conditional assessment for Groblersdal sewer network.</t>
  </si>
  <si>
    <t xml:space="preserve">Number of conditional assessment report for Groblersdal sewer network conducted. </t>
  </si>
  <si>
    <t>Development of Operation and Maintenance Plan (O&amp;M)</t>
  </si>
  <si>
    <t>Effective Maintenance &amp; Operation of Existing Infrastructure</t>
  </si>
  <si>
    <t>Draft O&amp;M plan completed</t>
  </si>
  <si>
    <t>Number of O &amp; M  Plan  completed and approved</t>
  </si>
  <si>
    <t xml:space="preserve">One O &amp; M  Plan  completed and approved </t>
  </si>
  <si>
    <t>Operation &amp; Maintenance Plan</t>
  </si>
  <si>
    <t xml:space="preserve">Conduct  Feasibility  Studies and  develop  Technical reports </t>
  </si>
  <si>
    <t>Water Services Master Plan and WSDP developed in 2014/15 and 2015/16 FY respectively</t>
  </si>
  <si>
    <t>MIG registered Projects</t>
  </si>
  <si>
    <t xml:space="preserve">Number of  Feasibility  Studies  conducted and  technical Reports  developed </t>
  </si>
  <si>
    <t>2 Feasibility Studies conducted and technical Reports developed</t>
  </si>
  <si>
    <t>Update Water Service Development Plan.</t>
  </si>
  <si>
    <t>Number of updated Water Service Development Pan.</t>
  </si>
  <si>
    <t>One Water Service Development Pan updated.</t>
  </si>
  <si>
    <t xml:space="preserve">Number of bulk water infrastructure servitude </t>
  </si>
  <si>
    <t>1 bulk water infrastructure servitude registered</t>
  </si>
  <si>
    <t xml:space="preserve">Report for bulk water service
</t>
  </si>
  <si>
    <t>Registration of servitude for bulk water infrastructure.</t>
  </si>
  <si>
    <t>Promulgation of Bulk contribution policy</t>
  </si>
  <si>
    <t>Draft bulk contribution policy.</t>
  </si>
  <si>
    <t>Number of bulk water contribution policy promulgated</t>
  </si>
  <si>
    <t>One bulk water contribution policy promulgated</t>
  </si>
  <si>
    <t>Review of water and sanitation by-law</t>
  </si>
  <si>
    <t>Water &amp; Sanitation by-laws in place</t>
  </si>
  <si>
    <t>Number of Water &amp; Sanitation By-Laws reviewed</t>
  </si>
  <si>
    <t>One Water &amp; Sanitation By-Laws reviewed</t>
  </si>
  <si>
    <t>One conditional assessment report for Groblersdal sewer network conducted</t>
  </si>
  <si>
    <t>To ensure effective infrastructure planning &amp; development.</t>
  </si>
  <si>
    <t>To improve the provision of operations &amp; maintenance efficiently</t>
  </si>
  <si>
    <t>To ensure compliance with water services policies</t>
  </si>
  <si>
    <t>1 borehole drilled and equipped.</t>
  </si>
  <si>
    <t>Number of Kilometers of water reticulation network completed</t>
  </si>
  <si>
    <t>4 Kilometers of water reticulation network completed</t>
  </si>
  <si>
    <t>0,5Kilometers of water reticulation network completed</t>
  </si>
  <si>
    <t>1,5 Kilometers of water reticulation network completed</t>
  </si>
  <si>
    <t>1Kilometers of water reticulation network completed</t>
  </si>
  <si>
    <t xml:space="preserve">Rutseng Water Intervention </t>
  </si>
  <si>
    <t xml:space="preserve">Informal water infrastructure in place </t>
  </si>
  <si>
    <t>Number of Kilometers of water supply pipeline constructed</t>
  </si>
  <si>
    <t>7km of water supply pipeline constructed</t>
  </si>
  <si>
    <t>1km of water supply pipeline constructed</t>
  </si>
  <si>
    <t>2km of water supply pipeline constructed</t>
  </si>
  <si>
    <t>Nebo Phase 1A testing and commissioning(Jane Furse WC/WD Management)</t>
  </si>
  <si>
    <t>Nebo Phase1A completed but not commissioned</t>
  </si>
  <si>
    <t>Number of Kilometers of bulk water supply pipeline tested and commissioned</t>
  </si>
  <si>
    <t>Groblersdal WTW and Moutse bulk pipeline in progress</t>
  </si>
  <si>
    <t>Number of water supply pipeline and water storage completed</t>
  </si>
  <si>
    <t xml:space="preserve">4 Kilometres of water supply pipeline and 1 water storage completed </t>
  </si>
  <si>
    <t>Flag Boshielo Water Conservation Water Demand Management</t>
  </si>
  <si>
    <t>The village is fully reticulated supplied water for 24hrs without payment</t>
  </si>
  <si>
    <t>Number of household  meters installed and refurbished</t>
  </si>
  <si>
    <t xml:space="preserve"> 450 household meters Installed and 300 metres refurbished</t>
  </si>
  <si>
    <t>Informal water infrastructure                                                                                       .</t>
  </si>
  <si>
    <t>Number of water source developed</t>
  </si>
  <si>
    <t>15 180 VIP units constructed</t>
  </si>
  <si>
    <t>Number of VIP sanitation units completed</t>
  </si>
  <si>
    <t>Zaaiplaas Village Reticulation Phase 2 ( Vlakfontein, Slovo and remaining village ) - CO</t>
  </si>
  <si>
    <t>Number of Kilometres Zaaiplaas bulk water supply pipeline commissioned, command reservoir constructed and pump station installed</t>
  </si>
  <si>
    <t>No of VIP sanitation units completed</t>
  </si>
  <si>
    <t>Kilometres of pipeline constructed, number of reservoir completed, number of boreholes completed</t>
  </si>
  <si>
    <t>Ga -Mogashoa(Senkapudi) and Ga- Mogashoa(Manamane)</t>
  </si>
  <si>
    <t>NSD07 Regional Water Scheme Construction of Concrete Reservoirs</t>
  </si>
  <si>
    <t>1500 VIP sanitation units constructed</t>
  </si>
  <si>
    <t>VIP Sanitation programme phase 2.3</t>
  </si>
  <si>
    <t xml:space="preserve">VIP Sanitation Programme Phase 2.3 </t>
  </si>
  <si>
    <t>VIP Sanitation Programme Phase 2.3</t>
  </si>
  <si>
    <t xml:space="preserve">VIP Sanitation programme phase 2.3 </t>
  </si>
  <si>
    <t xml:space="preserve">Malekana Regional Water Scheme </t>
  </si>
  <si>
    <t xml:space="preserve">To construct VIP Sanitation units by June 2020 within Ephraim Mogale Municipality </t>
  </si>
  <si>
    <t xml:space="preserve">To construct VIP Sanitation units by June 2020 within Elias Motsoaledi Municipality </t>
  </si>
  <si>
    <t>To complete Zaaiplaas bulk pipeline, command reservior and pump station  by June 2020</t>
  </si>
  <si>
    <t xml:space="preserve">To construct VIP Sanitation units by June 2020 within Makhuduthamaga Municipality </t>
  </si>
  <si>
    <t xml:space="preserve">750 VIP Sanitation toilets  constructed </t>
  </si>
  <si>
    <t>1 Kilometres of Zaaiplaas  bulk water supply pipeline commissioned, 0 command reservoir constructed and 1 pump station installed</t>
  </si>
  <si>
    <t>750 VIP sanitation units constructed</t>
  </si>
  <si>
    <t xml:space="preserve"> 375 VIP sanitation units constructed</t>
  </si>
  <si>
    <t xml:space="preserve">1 Kilometres of water supply pipeline and 1 water storage completed </t>
  </si>
  <si>
    <t xml:space="preserve">1 Kilometres of water supply pipeline and 0 water storage completed </t>
  </si>
  <si>
    <t xml:space="preserve">0,5 Kilometres of water supply pipeline and 0 water storage completed </t>
  </si>
  <si>
    <t xml:space="preserve">1,5 Kilometres of water supply pipeline and 0 water storage completed </t>
  </si>
  <si>
    <t xml:space="preserve"> 150 household meters Installed and 60 metres refurbished</t>
  </si>
  <si>
    <t xml:space="preserve"> 150 household meters Installed and 80 metres refurbished</t>
  </si>
  <si>
    <t xml:space="preserve"> 50 household meters Installed and 60 metres refurbished</t>
  </si>
  <si>
    <t>6km bulk water supply pipeline tested and commissioned</t>
  </si>
  <si>
    <t>9km bulk water supply pipeline tested and commissioned</t>
  </si>
  <si>
    <t>200kl reservoir constructed</t>
  </si>
  <si>
    <t>10ML reservoir and the bulk water pipeline constructed</t>
  </si>
  <si>
    <t>2 x 500kl reservoir constructed and 67km pipeline installed</t>
  </si>
  <si>
    <t>10ML Water Treatment Plant constructed</t>
  </si>
  <si>
    <t>10ML Mooihoek Water Treatment Works, Mooihoek Bulk pipeline constructed</t>
  </si>
  <si>
    <t xml:space="preserve">Completed Ga -Mogashoa(Senkapudi) and Ga- Mogashoa(Manamane)water reticulation network </t>
  </si>
  <si>
    <t xml:space="preserve">Improved water supply to Ga -Mogashoa(Senkapudi) and Ga- Mogashoa(Manamane) </t>
  </si>
  <si>
    <t xml:space="preserve">Completed Malekana Regional Water Scheme water reticulation network </t>
  </si>
  <si>
    <t xml:space="preserve">Improved water supply to Malekana Regional Water Scheme </t>
  </si>
  <si>
    <t>Completed concrete reservoirs and bulk water pipeline</t>
  </si>
  <si>
    <t>To construct concrete reservoirs and bulk water pipeline, NSD07 RWS Schoonoord by June 2020</t>
  </si>
  <si>
    <t xml:space="preserve">To construct pipeline from Burgersfort to Dresden pump station by June 2020 </t>
  </si>
  <si>
    <t>To construct bulk pipeline from Praktiseer to Alverton by June 2020</t>
  </si>
  <si>
    <t>To construct bulk pipeline from Praktiseer to Motodi by June 2020</t>
  </si>
  <si>
    <t xml:space="preserve">To install mechanical and Electrical (M &amp; E) for the extensions to the Groblersdal Water Treatment Works by June 2020 </t>
  </si>
  <si>
    <t>To construct Bulk water Pipeline and test main pump stations by June 2020</t>
  </si>
  <si>
    <t xml:space="preserve"> To generate Water Quality Reports by June 2020</t>
  </si>
  <si>
    <t xml:space="preserve"> To conduct Full SANS 241 Analysis by June 2020</t>
  </si>
  <si>
    <t xml:space="preserve"> To purchase Laboratories chemical by June 2020</t>
  </si>
  <si>
    <t xml:space="preserve"> To participate in Blue and Green Drops Certification Programme by June 2020</t>
  </si>
  <si>
    <t>To render tankering services by June 2020</t>
  </si>
  <si>
    <t>To provide diesel consistently to diesel driven machines by June 2020</t>
  </si>
  <si>
    <t>To provide petrol consistently to petrol driven machines by June 2020</t>
  </si>
  <si>
    <t>To provide oil consistently to diesel and petrol driven machines by June 2020</t>
  </si>
  <si>
    <t>To purchase Mℓ Bulk water by June 2020</t>
  </si>
  <si>
    <t>To install Bulk Water Meters by June 2020</t>
  </si>
  <si>
    <t>To develop Water Conservation /Water Demand Management Strategy for SDM by June 2020</t>
  </si>
  <si>
    <t>To develop and review Water &amp; Sanitation Master Plan by June 2020</t>
  </si>
  <si>
    <t>To upgrade Groblersdal sewer pump- station by June 2020</t>
  </si>
  <si>
    <t>To Conduct Feasibility Studies and develop Technical Report by June 2020</t>
  </si>
  <si>
    <t>To complete  Tukakgomo water reticulation by June 2020</t>
  </si>
  <si>
    <t>To construct water storage and equip the 2 existing boreholes by June 2020</t>
  </si>
  <si>
    <t>To complete reticulation and installations of water meters by June 2020</t>
  </si>
  <si>
    <t>To test and commissioned bulk water pipeline and main pump stations by June 2020</t>
  </si>
  <si>
    <t>Draft O&amp;M Plan</t>
  </si>
  <si>
    <t>Updated Water Service Development Plan</t>
  </si>
  <si>
    <t>Registration of servitude for bulk water infrastructure</t>
  </si>
  <si>
    <t>Assignment of a PSP to perform registration of servitude for bulk water infrastructure</t>
  </si>
  <si>
    <t>Assignment of a PSP to Update Water Service Development Plan</t>
  </si>
  <si>
    <t>Assignment of a PSP to do the Technical Reports</t>
  </si>
  <si>
    <t>To protect municipal assets</t>
  </si>
  <si>
    <t>Bulk Contribution Policy</t>
  </si>
  <si>
    <t>Implement development charges</t>
  </si>
  <si>
    <t>Water and sanitation by-law</t>
  </si>
  <si>
    <t>Reviewed water and sanitation by-law</t>
  </si>
  <si>
    <t>Enforcement of by-laws</t>
  </si>
  <si>
    <t>To construct reticulation network by June 2020</t>
  </si>
  <si>
    <t>To construct bulk water  pipeline from T-off of Makgeru to the new 10ML reservoir at Schoonoord by June 2020</t>
  </si>
  <si>
    <t>No Activity</t>
  </si>
  <si>
    <t>100ℓ of petrol supplied Quarterly.</t>
  </si>
  <si>
    <t>75ℓ of oil supplied Quarterly.</t>
  </si>
  <si>
    <t>75ℓ of petrol supplied Quarterly..</t>
  </si>
  <si>
    <t xml:space="preserve">3 Bulk Water  Meters  installed </t>
  </si>
  <si>
    <t>1510 VIP sanitation units completed</t>
  </si>
  <si>
    <t>Reviewed Water  and Sanitation Master Plan</t>
  </si>
  <si>
    <t xml:space="preserve">Number of Water &amp; Sanitation Master Plan reviewed </t>
  </si>
  <si>
    <t>One Water &amp; Sanitation Master Plan reviewed</t>
  </si>
  <si>
    <t xml:space="preserve">One Water &amp; Sanitation Master Plan reviewed </t>
  </si>
  <si>
    <t>Draft WSMP</t>
  </si>
  <si>
    <t>installation 3 Bulk Water  Meters</t>
  </si>
  <si>
    <t>Mooihoek bulk water supply phase 4BB</t>
  </si>
  <si>
    <t>Mooihoek bulk water supply phase 4F2</t>
  </si>
  <si>
    <t>Mooihoek bulk water supply phase 4F1</t>
  </si>
  <si>
    <t>Project close-out report or completion certificate.</t>
  </si>
  <si>
    <t>Refurbished package plant.</t>
  </si>
  <si>
    <t>Tswaing village Water intervetion Project.</t>
  </si>
  <si>
    <t>1 Package plant</t>
  </si>
  <si>
    <t>Number of package plant refurbished.</t>
  </si>
  <si>
    <t>1 Abstraction point refurbished</t>
  </si>
  <si>
    <t>1 package plant refurbished.</t>
  </si>
  <si>
    <t>Mahlwakwena to Mapodile pipeline(Tukakgomo Extension)</t>
  </si>
  <si>
    <t>1,8km of rising main from the highlift pumpstation to the Elevated Steel tank costructed</t>
  </si>
  <si>
    <t xml:space="preserve"> 6.3Km of reticulation network and 
29 standpipes completed</t>
  </si>
  <si>
    <t>Phiring Water Intervention(Leboeng)</t>
  </si>
  <si>
    <t xml:space="preserve">Borehole refurbished and connected to the existing steel pipeline.
Elevated steel tank constructed.
</t>
  </si>
  <si>
    <t>Packaged plant</t>
  </si>
  <si>
    <t>Jane Furse RDP Package plant</t>
  </si>
  <si>
    <t>70% completion of   Package Plant , risnig main and storage in Jane Furse RDP</t>
  </si>
  <si>
    <t>1 Package Plant installed</t>
  </si>
  <si>
    <t>The package plant is dilapitated.</t>
  </si>
  <si>
    <t>Number of package plant installed.</t>
  </si>
  <si>
    <t>1 package plant installed.</t>
  </si>
  <si>
    <t>Laesdrift Water Source Development and Bulk Infrastructure Development</t>
  </si>
  <si>
    <t>New Infrastructure</t>
  </si>
  <si>
    <t>1 of water source development and bulk infrastructure development completed</t>
  </si>
  <si>
    <t>Riba Cross Water Source Development with Bulk Services</t>
  </si>
  <si>
    <t>Mpita Water Source Development with bulk services infrastructure</t>
  </si>
  <si>
    <t xml:space="preserve">Shakung Water Supply and source development with package plant </t>
  </si>
  <si>
    <t>Mapodile WC/WDM</t>
  </si>
  <si>
    <t>Nkosini Water Supply with package plant</t>
  </si>
  <si>
    <t>To drill boreholes and construct rising main and storage steel tank.</t>
  </si>
  <si>
    <t xml:space="preserve">Magoroane Water Supply </t>
  </si>
  <si>
    <t xml:space="preserve">Strydkraal Water Intervention </t>
  </si>
  <si>
    <t>70 VIDP Sanitation units constructed</t>
  </si>
  <si>
    <t xml:space="preserve"> 230 VIP Sanitation toilets  constructed </t>
  </si>
  <si>
    <t>230 VIP Sanitation toilets  constructed</t>
  </si>
  <si>
    <t>2481 VIP sanitation units completed</t>
  </si>
  <si>
    <t xml:space="preserve">400 VIP Sanitation toilets  constructed </t>
  </si>
  <si>
    <t xml:space="preserve">581 VIP Sanitation toilets  constructed </t>
  </si>
  <si>
    <t>2745 VIP sanitation units constructed</t>
  </si>
  <si>
    <t>500 VIP sanitation units constructed</t>
  </si>
  <si>
    <t>745 VIP sanitation units constructed</t>
  </si>
  <si>
    <t>To construct Fetakgomo Tubatse LM VIP Sanitation units by June 2020 (Fetakgomo area)</t>
  </si>
  <si>
    <t>To construct Fetakgomo Tubatse LM VIP Sanitation units by June 2020 (Tubatse area)</t>
  </si>
  <si>
    <t>769 VIP sanitation units constructed</t>
  </si>
  <si>
    <t>394 VIP sanitation units constructed</t>
  </si>
  <si>
    <t>0 VIP sanitation units constructed</t>
  </si>
  <si>
    <t>2689 VIP sanitation units constructed</t>
  </si>
  <si>
    <t>200 VIP sanitation units constructed</t>
  </si>
  <si>
    <t>239 VIP sanitation units constructed</t>
  </si>
  <si>
    <t>Lebalelo South connector pipes &amp; reticulation network</t>
  </si>
  <si>
    <t>To construct connector pipe, reticulations network &amp; reservior in Lebalelo South by June 2020</t>
  </si>
  <si>
    <t xml:space="preserve">Lebalelo South connector pipes &amp; reticulation network, reservior completed </t>
  </si>
  <si>
    <t>Lebalelo South Phase 3 (Ga Maroga &amp; Motlolo ) Bulk &amp; reticulation innfrastructure</t>
  </si>
  <si>
    <t>GaMaphopha Command Reservoir</t>
  </si>
  <si>
    <t>Ga Maphopha Bulk water pipeline completed</t>
  </si>
  <si>
    <t>12ML Ga-Malekana Water Treatment Works, Malekana Bulk pipeline constructed</t>
  </si>
  <si>
    <t xml:space="preserve">To upgrade &amp; extend the WWTW in Roosenekaal by June 2020 </t>
  </si>
  <si>
    <t>Improved waste water provision</t>
  </si>
  <si>
    <t>Roosenekaal WWTW</t>
  </si>
  <si>
    <t>Roosenekal WWTW</t>
  </si>
  <si>
    <t>Existing WWTW in Roosenekaal</t>
  </si>
  <si>
    <t>Number of WWTW updraded and extended</t>
  </si>
  <si>
    <t>One WWTW upgraded and extented</t>
  </si>
  <si>
    <t xml:space="preserve">De Hoop/Nebo plateau/schoonoord water scheme villages mkgeru.Ga-ratau &amp;Matekane </t>
  </si>
  <si>
    <t xml:space="preserve">To construct reticulation network in De Hoop/Nebo plateau/schoonoord water scheme villages makgeru.Ga-ratau &amp;Matekane by June </t>
  </si>
  <si>
    <t>Schoonoord Makgeru reticulation network</t>
  </si>
  <si>
    <t>Number of design report and bid documents completed</t>
  </si>
  <si>
    <t>One design report and two bid documents completed</t>
  </si>
  <si>
    <t>One design report and 0 bid documents completed</t>
  </si>
  <si>
    <t>0 design report and 2 bid documents completed</t>
  </si>
  <si>
    <t>design report &amp; bid document</t>
  </si>
  <si>
    <t>To construct reticulation and standpipes by June 2020</t>
  </si>
  <si>
    <t>8 000ℓ of diesel supplied Quarterly.</t>
  </si>
  <si>
    <t>34 000ℓ of diesel supplied annually.</t>
  </si>
  <si>
    <t xml:space="preserve">6 Bulk Water  Meters  installed </t>
  </si>
  <si>
    <t>1500 registered water incidents resolved within 14 days</t>
  </si>
  <si>
    <t>3 Kilometers of bulk pipeline constructed,1 booster pump station constructed ,1concrete reservoir constructed</t>
  </si>
  <si>
    <t xml:space="preserve">Number of Kilometers of bulk pipeline constructed , booster pump station constructed ,and reservoirs constructed </t>
  </si>
  <si>
    <t xml:space="preserve">2,5 Kilometers  of bulk water supply pipeline  constructed </t>
  </si>
  <si>
    <t xml:space="preserve">Number of  WC/WDM  Strategy developed </t>
  </si>
  <si>
    <t xml:space="preserve">One  WC/WDM  Strategy developed </t>
  </si>
  <si>
    <t>7 Feasibility Studies conducted and technical Reports developed.</t>
  </si>
  <si>
    <t xml:space="preserve">0.5km pipeline bulk water constructed </t>
  </si>
  <si>
    <t xml:space="preserve">1km pipeline bulk water constructed </t>
  </si>
  <si>
    <t xml:space="preserve">1.5km pipeline bulk water constructed </t>
  </si>
  <si>
    <t xml:space="preserve">1 km pipeline bulk water constructed </t>
  </si>
  <si>
    <t>5 Kilometre of    bulk water supply pipeline testing</t>
  </si>
  <si>
    <t xml:space="preserve"> 5 Kilometre of    bulk water supply pipeline testing</t>
  </si>
  <si>
    <t xml:space="preserve"> 20 Kilometre of    bulk water supply pipeline testing</t>
  </si>
  <si>
    <t xml:space="preserve">Number of extended WTW refurbished </t>
  </si>
  <si>
    <t xml:space="preserve">Number of  Kilometers of  bulk water supply pipeline testing </t>
  </si>
  <si>
    <t>One extended WTW refurbished</t>
  </si>
  <si>
    <t>14 Kilometers of bulk water supply pipeline  assessed and refurbished</t>
  </si>
  <si>
    <t>1 package plant and 1 Abstraction point refurbished.</t>
  </si>
  <si>
    <t>1 water sources developed</t>
  </si>
  <si>
    <t>To construct a rising main and source development at Maebe by June  2020</t>
  </si>
  <si>
    <t>To test &amp; commission the  bulk water supply  by June 2020.</t>
  </si>
  <si>
    <t>24km bulk water supply pipeline tested and commissioned</t>
  </si>
  <si>
    <t>Number of Kilometers of reticulation network and standpipes constructed</t>
  </si>
  <si>
    <t>Number of Kilometer of water reticulation constructed, storage tanks constructed
and borehole refurbished.</t>
  </si>
  <si>
    <t>To complete water reticulation, storage and source development by June 2020</t>
  </si>
  <si>
    <t>1,5 Kilometer of water reticulation constructed, 1 storage tanks constructed
and 1 borehole refurbished.</t>
  </si>
  <si>
    <t>Number of Package Plant installed</t>
  </si>
  <si>
    <t>To construct VIDP Sanitation units by June 2020.</t>
  </si>
  <si>
    <t>To complete Package Plant in by June 2020.</t>
  </si>
  <si>
    <t>Construction of Moretsele VIDP</t>
  </si>
  <si>
    <t>200 VIDP units completed</t>
  </si>
  <si>
    <t>170 VIDP Sanitation units constructed</t>
  </si>
  <si>
    <t>100 VIDP Sanitation units constructed</t>
  </si>
  <si>
    <t>Number of VIDP Sanitation units constructed</t>
  </si>
  <si>
    <t>To  package plant in  by June 2020.</t>
  </si>
  <si>
    <t>REFURBISHMENT OF TJIBENG PACKAGE PLANT</t>
  </si>
  <si>
    <t>To construct water source development and  bulk infrastructure development by  June 2020</t>
  </si>
  <si>
    <t>To construct water source development and  bulk services by  June 2020</t>
  </si>
  <si>
    <t>To Investigate and remove of illigal water connections, install water meters and replace old water pipelines to reduce water losses by 2020</t>
  </si>
  <si>
    <t>To do source development, refurbishment of package plant and water reticulation by 2020.</t>
  </si>
  <si>
    <t>To install Package plant and construct rising main by 2020</t>
  </si>
  <si>
    <t>To construct water source development ,rising main and water storage by  June 2020</t>
  </si>
  <si>
    <t>1 Infrastucture Business Plan developed</t>
  </si>
  <si>
    <t>Number of Infrastucture Business Plan developed</t>
  </si>
  <si>
    <t>2 Kilometres of Zaaiplaas  bulk water supply pipeline commissioned, 1 command reservoir constructed and 1 pump station installed</t>
  </si>
  <si>
    <t>1 Kilometres of Zaaiplaas  bulk water supply pipeline commissioned, 1 command reservoir constructed and0 pump station installed</t>
  </si>
  <si>
    <t xml:space="preserve">To construct reticulation,water storage and water source development in Ga- Mashabela by June 2020 </t>
  </si>
  <si>
    <t>30km of reticulation pipeline constructed , 4* Reservoir completed, 7*boreholes completed</t>
  </si>
  <si>
    <t>15km of rericulation pipeline constructed , 0* Reservoir completed, 0*boreholes completed</t>
  </si>
  <si>
    <t>15km of reticulation pipeline constructed , 4* Reservoir completed, 7*boreholes completed</t>
  </si>
  <si>
    <t>To construct reticulation and water storage in Ga- Marishane by June 2020</t>
  </si>
  <si>
    <t>Kilometres of reticulation pipeline constructed, number of reservoir and WTW completed</t>
  </si>
  <si>
    <t xml:space="preserve">3.4km  of reticulation pipeline constructed , 1 reservoir completed and 1 WTW  completed </t>
  </si>
  <si>
    <t xml:space="preserve">1,7km  of reticulation pipeline constructed , 0 reservoir completed and 0 WTW  completed </t>
  </si>
  <si>
    <t xml:space="preserve">1,7km  of reticulation pipeline constructed , 1 reservoir completed and 1 WTW  completed </t>
  </si>
  <si>
    <t>53 Kilometres of pipeline completed</t>
  </si>
  <si>
    <t>Kilometres of water pipeline completed</t>
  </si>
  <si>
    <t>To construct water pipeline in Ga -Mogashoa(Senkapudi) and Ga- Mogashoa(Manamane) by June 2020</t>
  </si>
  <si>
    <t>17.6 kilometres of pipeline completed</t>
  </si>
  <si>
    <t>Kilometres of bulk pipeline completed and number of reservoirs completed</t>
  </si>
  <si>
    <t>1 Kilometre of bulk pipeline completed and 1 reservoir completed</t>
  </si>
  <si>
    <t>0.5 kilometre of bulk pipeline completed and 0 reservoir completed</t>
  </si>
  <si>
    <t>0.5 Kilometre of bulk pipeline completed and 0 reservoir completed</t>
  </si>
  <si>
    <t>0 Kilometre of bulk pipeline completed and 1 reservoir completed</t>
  </si>
  <si>
    <t>Kilometres of water pipeline completed and number of reservoirs completed</t>
  </si>
  <si>
    <t>To complete Concrete reservoirs and Water pipeline at Nkadimeng: Phase 9 to 11 by June 2020</t>
  </si>
  <si>
    <t>38km of  water pipeline constructed, 1* 500kl reservoir and 98 street taps</t>
  </si>
  <si>
    <t>2km of water  pipeline constructed, 0* 500kl reservoir and 0 street taps</t>
  </si>
  <si>
    <t>12km of water  pipeline constructed, 0* 500kl reservoir and  30 street taps</t>
  </si>
  <si>
    <t>12km of water pipeline constructed, 0* 500kl reservoir and 34 street taps</t>
  </si>
  <si>
    <t>12km of  water pipeline constructed, 1* 500kl reservoir and 34 street taps</t>
  </si>
  <si>
    <t>To construct water pipeline in Malekana Regional Water Scheme  by June 2020</t>
  </si>
  <si>
    <t xml:space="preserve">Kilometres of water pipeline and number of reservoirs completed </t>
  </si>
  <si>
    <t xml:space="preserve">10 kilometres of water pipeline and 4 reservoirs completed </t>
  </si>
  <si>
    <t xml:space="preserve">2 kilometres of water pipeline and 0 reservoirs completed </t>
  </si>
  <si>
    <t xml:space="preserve">4 kilometres of water pipeline and 0 reservoirs completed </t>
  </si>
  <si>
    <t xml:space="preserve">4 kilometres of water pipeline and 4 reservoirs completed </t>
  </si>
  <si>
    <t xml:space="preserve">Kilometres of connector and reticulation pipelines and number of reservoirs completed </t>
  </si>
  <si>
    <t xml:space="preserve">190km of  connector  and reticulation pipelines constructed and 3 reservoirs completed </t>
  </si>
  <si>
    <t xml:space="preserve">50km of  connector  and reticulation pipelines constructed and 3 reservoirs completed </t>
  </si>
  <si>
    <t xml:space="preserve">50km of  connector  and reticulation pipelines constructed and 0 reservoirs completed </t>
  </si>
  <si>
    <t xml:space="preserve">40km of  connector  and reticulation pipelines constructed and 0 reservoirs completed </t>
  </si>
  <si>
    <t>To construct water pipeline &amp; reserviors in Lebalelo South Phase 3 (Ga Maroga &amp; Motlolo  by June 2020</t>
  </si>
  <si>
    <t xml:space="preserve">20 kilometres of water pipeline and 1 reservoirs completed </t>
  </si>
  <si>
    <t xml:space="preserve">5 kilometres of water pipeline and 1 reservoirs completed </t>
  </si>
  <si>
    <t xml:space="preserve">5 kilometres of water pipeline and 0 reservoirs completed </t>
  </si>
  <si>
    <t xml:space="preserve">10 kilometres of water pipeline and 0 reservoirs completed </t>
  </si>
  <si>
    <t xml:space="preserve">5 kilometres of water pipeline,1 reservoirs &amp; 1 pump station completed </t>
  </si>
  <si>
    <t xml:space="preserve">3 kilometres of water pipeline,0 reservoirs &amp; 0 pump station completed </t>
  </si>
  <si>
    <t xml:space="preserve">2 kilometres of water pipeline,1 reservoirs &amp; 0 pump station completed </t>
  </si>
  <si>
    <t xml:space="preserve">0 kilometres of water pipeline,0 reservoirs &amp; 1 pump station completed </t>
  </si>
  <si>
    <t>To construct water pipeline, reservior and pump station in Ga Maphopha by 2020</t>
  </si>
  <si>
    <t xml:space="preserve">Kilometres of water pipeline,number of reservoirs &amp; pump station completed </t>
  </si>
  <si>
    <t>PROGRESS (ACHIEVED/ NOT ACHIEVED)</t>
  </si>
  <si>
    <t>ACTUAL PROGRESS</t>
  </si>
  <si>
    <t>CHALLENGE</t>
  </si>
  <si>
    <t>REMEDIAL ACTION</t>
  </si>
  <si>
    <t>Q2 TARGET</t>
  </si>
  <si>
    <t>Not achieved</t>
  </si>
  <si>
    <t>Not Achieved</t>
  </si>
  <si>
    <t>Status quo report complete</t>
  </si>
  <si>
    <t>Financial model outstanding</t>
  </si>
  <si>
    <t>0km of bulk water supply pipeline testing</t>
  </si>
  <si>
    <t>Achieved</t>
  </si>
  <si>
    <t>None</t>
  </si>
  <si>
    <t xml:space="preserve">0 Kilometres of water supply pipeline and 0 water storage completed </t>
  </si>
  <si>
    <t>250 registered sanitation incidents resolved within 14 days</t>
  </si>
  <si>
    <t xml:space="preserve">None </t>
  </si>
  <si>
    <t>1352registered water incidents resolved within 14 days</t>
  </si>
  <si>
    <t xml:space="preserve">Shortage of material for repair and maintanance   </t>
  </si>
  <si>
    <t>Prioritise the required material to be purchased</t>
  </si>
  <si>
    <t>33.46Ml of Potable Water delivered in Jane Furse Hospital and Buffelshoek</t>
  </si>
  <si>
    <t>11910.5ℓ of diesel supplied</t>
  </si>
  <si>
    <t>751ℓ of petrol supplied</t>
  </si>
  <si>
    <t>179.5ℓ of oil supplied</t>
  </si>
  <si>
    <t xml:space="preserve">370 of registered M &amp; E incidents within 14 days </t>
  </si>
  <si>
    <t>N/A</t>
  </si>
  <si>
    <t xml:space="preserve">Achieved </t>
  </si>
  <si>
    <t>4076Mℓ of water purchased</t>
  </si>
  <si>
    <t xml:space="preserve"> BUDGET 2019-2020</t>
  </si>
  <si>
    <t>BASELINE 2019/2020</t>
  </si>
  <si>
    <t>ANNUAL TARGET 2019/2020</t>
  </si>
  <si>
    <t>Finalise the report before end of February 2020</t>
  </si>
  <si>
    <t>Contractor was stopped by community stakeholders (Business forum)</t>
  </si>
  <si>
    <t>Engagement with communities &amp; business forum to ensure that project continue</t>
  </si>
  <si>
    <t xml:space="preserve">300 VIP Sanitation toilets  constructed </t>
  </si>
  <si>
    <t>1.6 Kilometers of water reticulation network completed</t>
  </si>
  <si>
    <t>0. 5 km reticulation pipeline completed. 100 household meters installed.</t>
  </si>
  <si>
    <t>1 150 km of bulk pipeline constructed. 0 pressed steel tanks installed.0 generator's room constructed</t>
  </si>
  <si>
    <t>2.46 Kilometers of water reticulation network completed</t>
  </si>
  <si>
    <t>Contractor was intructed to demolish the concerete base due to poor cocrete quality of work.</t>
  </si>
  <si>
    <t>Revise project plan and the project team to ensure sub-contracting works to be assigned ot specialist contractors with skill and experience.</t>
  </si>
  <si>
    <t>0 km reticulation pipeline completed. 0 household meters installed.</t>
  </si>
  <si>
    <t>There is a dispute of claimed quantity between contractor and consultant over the submitted invoice for signature which cause the delay on the project progress.</t>
  </si>
  <si>
    <t>The Contractor, Consultants and SDM project manager went to re-measure the quantities on the 12th of December 2020 to resolve the matter.</t>
  </si>
  <si>
    <t>2.35 km of bulk pipeline constructed. 0 pressed steel tanks installed. 0 generator's room constructed</t>
  </si>
  <si>
    <t>Project was on halt to allow consultant company to review the design to incorporate Mapulaneng in the Maebe project.</t>
  </si>
  <si>
    <t>The consultants completed and presented their design to SDM committee for approval. Review the project programme.</t>
  </si>
  <si>
    <t>0 km bulk water supply pipeline tested and commissioned</t>
  </si>
  <si>
    <t xml:space="preserve">The project was long time on halt, the appoitment of the contractors and consultants elapse. We are on the process to terminate them. </t>
  </si>
  <si>
    <t>The Municiaplity will utilise the term contractor to fast-track commission the project.</t>
  </si>
  <si>
    <t>1.5 Kilometer of water reticulation constructed, 1 pressed steel tank installed
and 1 borehole refurbished.</t>
  </si>
  <si>
    <t xml:space="preserve">The contractor accept his appointment to execute work at phiring and later claims that he cnnot go back to site since well he didn’t sign an SLA with the client.The contractor didn’t  pay the worker . </t>
  </si>
  <si>
    <t>The SLA and bid document signed. So he expected to resume to site on the 13th January 2020.</t>
  </si>
  <si>
    <t>To complete  Tswaing water reticulation by June 2020</t>
  </si>
  <si>
    <t>Learner contractors appointed and to commence with project in February 2020</t>
  </si>
  <si>
    <t>15km of reticulation pipeline constructed , 4* Reservoir completed, 5*boreholes completed</t>
  </si>
  <si>
    <t>2 boreholes not energised by ESKOM</t>
  </si>
  <si>
    <t>Engagement with ESKOM to fast track the energising</t>
  </si>
  <si>
    <t>12 kilometres of pipeline completed</t>
  </si>
  <si>
    <t>Slow progress due to late start of construction work</t>
  </si>
  <si>
    <t xml:space="preserve">Contractor to beef-up on manpower and plant during the month of January 2020 to recover time lost and will be monitored closely by the Engineer </t>
  </si>
  <si>
    <t>0 kilometre of bulk pipeline completed and 0 reservoir completed</t>
  </si>
  <si>
    <t>9km of water  pipeline constructed, 0* 500kl reservoir and  30 street taps</t>
  </si>
  <si>
    <t>Limited funding t complete the project</t>
  </si>
  <si>
    <t>Additional own funding allcoated to complete the project</t>
  </si>
  <si>
    <t xml:space="preserve">0 kilometres of water pipeline and 0 reservoirs completed </t>
  </si>
  <si>
    <t>Delays in site project hand over</t>
  </si>
  <si>
    <t>Fast track the site establishment of the project</t>
  </si>
  <si>
    <t>0 Kilometers of bulk pipeline constructed,0* booster pump station constructed ,0*concrete reservoir constructed</t>
  </si>
  <si>
    <t xml:space="preserve">Community protests prevents the contractor from casting concrete on reservoir roof.Eskom delay installations of transformer </t>
  </si>
  <si>
    <t>Social facilitator assisting to resolve the matter.</t>
  </si>
  <si>
    <t xml:space="preserve">0 Kilometers  of bulk water supply pipeline  constructed </t>
  </si>
  <si>
    <t>Limited funding on the RBIG programme</t>
  </si>
  <si>
    <t xml:space="preserve">Project to be implemented in the next  RBIG allocation </t>
  </si>
  <si>
    <t xml:space="preserve">0 %, 1 X 5  Ml concrete  reservoir  constructed </t>
  </si>
  <si>
    <t xml:space="preserve">Site establishment and 0 km pipeline constructed </t>
  </si>
  <si>
    <t>MUNICIPAL HEALTH SERVICES</t>
  </si>
  <si>
    <t>To Have an improved, clean, healthy and sustainable environment through municipal health services package by June 2020</t>
  </si>
  <si>
    <t>Environmental Pollution Prevention</t>
  </si>
  <si>
    <t>12 Awareness Campaigns on Air Quality conducted</t>
  </si>
  <si>
    <t>Number of Awareness Campaigns on Air Quality conducted</t>
  </si>
  <si>
    <t>24 Awareness Campaigns on Air Quality conducted</t>
  </si>
  <si>
    <t xml:space="preserve">Water quality monitoring </t>
  </si>
  <si>
    <t>300 Water quality samples collected</t>
  </si>
  <si>
    <t>Number of Water quality samples collected</t>
  </si>
  <si>
    <t>Food Safety control</t>
  </si>
  <si>
    <t>1400 Food Premises evaluated</t>
  </si>
  <si>
    <t>Number of Food Premises evaluated</t>
  </si>
  <si>
    <t>1500 Food Premises evaluated</t>
  </si>
  <si>
    <t>Waste Management</t>
  </si>
  <si>
    <t xml:space="preserve">100 Health care risk waste monitored </t>
  </si>
  <si>
    <t xml:space="preserve">Number of  Health care risk waste monitored </t>
  </si>
  <si>
    <t>Health Surveillance of premises</t>
  </si>
  <si>
    <t>1200  premises evaluated</t>
  </si>
  <si>
    <t>Number of premises evaluated</t>
  </si>
  <si>
    <t>1500 premises evaluated</t>
  </si>
  <si>
    <t>Surveillance and prevention of communicable diseases</t>
  </si>
  <si>
    <t>100 Communicable diseases awareness campaigns held</t>
  </si>
  <si>
    <t>Number of Communicable diseases awareness campaigns held</t>
  </si>
  <si>
    <t>Communicable diseases outbreak control</t>
  </si>
  <si>
    <t>142 communicable diseases investigated and controlled</t>
  </si>
  <si>
    <t>Number of  communicable diseases investigated and controlled</t>
  </si>
  <si>
    <t>All communicable diseases investigated and controlled</t>
  </si>
  <si>
    <t>Vector Control</t>
  </si>
  <si>
    <t>1000 premises monitored on vector control</t>
  </si>
  <si>
    <t>Number of premises monitored on vector control</t>
  </si>
  <si>
    <t>1400 premises monitored</t>
  </si>
  <si>
    <t xml:space="preserve">Disposal of the dead  </t>
  </si>
  <si>
    <t>100 Disposal of the dead facilities  evaluated</t>
  </si>
  <si>
    <t>Number of Disposal of the dead facilities  evaluated</t>
  </si>
  <si>
    <t xml:space="preserve">Chemical safety  </t>
  </si>
  <si>
    <t>300 chemical handling premises evaluations conducted</t>
  </si>
  <si>
    <t>Number of chemical handling premises evaluations conducted</t>
  </si>
  <si>
    <t>6 Air quality awareness campaigns conducted</t>
  </si>
  <si>
    <t>75 Water quality samples collected</t>
  </si>
  <si>
    <t>375 Food Premises evaluated</t>
  </si>
  <si>
    <t>25 Health care risk waste monitored</t>
  </si>
  <si>
    <t xml:space="preserve">375 Premises evaluated </t>
  </si>
  <si>
    <t>25 Communicable diseases awareness campaigns held</t>
  </si>
  <si>
    <r>
      <rPr>
        <sz val="12"/>
        <rFont val="Arial"/>
        <family val="2"/>
      </rPr>
      <t>350</t>
    </r>
    <r>
      <rPr>
        <sz val="12"/>
        <color theme="1"/>
        <rFont val="Arial"/>
        <family val="2"/>
      </rPr>
      <t xml:space="preserve"> Premises monitored</t>
    </r>
  </si>
  <si>
    <t>25 Disposal of the dead facilities  evaluated</t>
  </si>
  <si>
    <t>75 Chemical handling premises evaluations conducted</t>
  </si>
  <si>
    <t xml:space="preserve"> 6 Air quality awareness campaigns conducted</t>
  </si>
  <si>
    <t xml:space="preserve">Attendance register </t>
  </si>
  <si>
    <t xml:space="preserve">Signed Water Quality samples Reports </t>
  </si>
  <si>
    <t>R44 078.28</t>
  </si>
  <si>
    <t>390 Food Premises evaluated</t>
  </si>
  <si>
    <t>Signed Assessment forms incuding  the owner signature</t>
  </si>
  <si>
    <t>R21 501.60</t>
  </si>
  <si>
    <r>
      <rPr>
        <b/>
        <sz val="12"/>
        <rFont val="Arial"/>
        <family val="2"/>
      </rPr>
      <t xml:space="preserve"> </t>
    </r>
    <r>
      <rPr>
        <sz val="12"/>
        <rFont val="Arial"/>
        <family val="2"/>
      </rPr>
      <t>37</t>
    </r>
    <r>
      <rPr>
        <b/>
        <sz val="12"/>
        <color theme="1"/>
        <rFont val="Arial"/>
        <family val="2"/>
      </rPr>
      <t xml:space="preserve"> </t>
    </r>
    <r>
      <rPr>
        <sz val="12"/>
        <color theme="1"/>
        <rFont val="Arial"/>
        <family val="2"/>
      </rPr>
      <t>Health care risk waste monitored</t>
    </r>
  </si>
  <si>
    <t>R0 00</t>
  </si>
  <si>
    <t>533 Premises evaluated</t>
  </si>
  <si>
    <r>
      <rPr>
        <sz val="12"/>
        <rFont val="Arial"/>
        <family val="2"/>
      </rPr>
      <t>31</t>
    </r>
    <r>
      <rPr>
        <sz val="12"/>
        <color rgb="FFFF0000"/>
        <rFont val="Arial"/>
        <family val="2"/>
      </rPr>
      <t xml:space="preserve"> </t>
    </r>
    <r>
      <rPr>
        <sz val="12"/>
        <color theme="1"/>
        <rFont val="Arial"/>
        <family val="2"/>
      </rPr>
      <t>Communicable diseases awareness campaigns held</t>
    </r>
  </si>
  <si>
    <t>All 18 communicable diseases were reported for investigation and controlled</t>
  </si>
  <si>
    <t>Signed Reports and Attendance register</t>
  </si>
  <si>
    <r>
      <t>382</t>
    </r>
    <r>
      <rPr>
        <b/>
        <sz val="12"/>
        <color theme="1"/>
        <rFont val="Arial"/>
        <family val="2"/>
      </rPr>
      <t xml:space="preserve"> </t>
    </r>
    <r>
      <rPr>
        <sz val="12"/>
        <color theme="1"/>
        <rFont val="Arial"/>
        <family val="2"/>
      </rPr>
      <t>Premises monitored</t>
    </r>
  </si>
  <si>
    <t xml:space="preserve">Signed Reports </t>
  </si>
  <si>
    <r>
      <rPr>
        <b/>
        <sz val="12"/>
        <rFont val="Arial"/>
        <family val="2"/>
      </rPr>
      <t xml:space="preserve"> </t>
    </r>
    <r>
      <rPr>
        <sz val="12"/>
        <rFont val="Arial"/>
        <family val="2"/>
      </rPr>
      <t>28</t>
    </r>
    <r>
      <rPr>
        <b/>
        <sz val="12"/>
        <color rgb="FFFF0000"/>
        <rFont val="Arial"/>
        <family val="2"/>
      </rPr>
      <t xml:space="preserve"> </t>
    </r>
    <r>
      <rPr>
        <sz val="12"/>
        <color theme="1"/>
        <rFont val="Arial"/>
        <family val="2"/>
      </rPr>
      <t>Disposal of the dead facilities  evaluated</t>
    </r>
  </si>
  <si>
    <t>*Signed Reports * Forms signed by Mortuaries</t>
  </si>
  <si>
    <r>
      <rPr>
        <sz val="12"/>
        <rFont val="Arial"/>
        <family val="2"/>
      </rPr>
      <t>78</t>
    </r>
    <r>
      <rPr>
        <b/>
        <sz val="12"/>
        <color theme="1"/>
        <rFont val="Arial"/>
        <family val="2"/>
      </rPr>
      <t xml:space="preserve"> C</t>
    </r>
    <r>
      <rPr>
        <sz val="12"/>
        <color theme="1"/>
        <rFont val="Arial"/>
        <family val="2"/>
      </rPr>
      <t>hemical handling premises evaluations conducted</t>
    </r>
  </si>
  <si>
    <t>*Signed Reports * Signed evaluation forms</t>
  </si>
  <si>
    <t>EMERGENCY MANAGEMENT SERVICES</t>
  </si>
  <si>
    <t>To protect loss of life, damage to property and environment by June 2020</t>
  </si>
  <si>
    <t>Fire and Rescue Operations</t>
  </si>
  <si>
    <t>587 reported Emergency Services incidents  attended</t>
  </si>
  <si>
    <t>Number of  reported Emergency Services incidents  attended</t>
  </si>
  <si>
    <t>All reported Emergency Services incidents  attended</t>
  </si>
  <si>
    <t xml:space="preserve">Emergency Management Services Training Academy </t>
  </si>
  <si>
    <t>4 fire fighting courses facilitated</t>
  </si>
  <si>
    <t>Number of  fire fighting courses facilitated</t>
  </si>
  <si>
    <t>3 firefighting courses facilitated</t>
  </si>
  <si>
    <t xml:space="preserve">Fire Safety and Prevention </t>
  </si>
  <si>
    <t>654 reported fire safety and prevention services conducted</t>
  </si>
  <si>
    <t>Number of all fire safety and prevention services provided</t>
  </si>
  <si>
    <t>All reported fire safety and prevention services conducted</t>
  </si>
  <si>
    <t>All 167 reported Emergency Services incidents  attended</t>
  </si>
  <si>
    <t>N</t>
  </si>
  <si>
    <t>All 220 reported fire safety and prevention services conducted</t>
  </si>
  <si>
    <t>DISASTER MANAGEMENT</t>
  </si>
  <si>
    <t>Disaster risk assessment</t>
  </si>
  <si>
    <t>580 reported disaster risk management incidents attended</t>
  </si>
  <si>
    <t>Number of reported disaster risk management incidents attended</t>
  </si>
  <si>
    <t>All reported disaster risk management incidents attended</t>
  </si>
  <si>
    <t>Disaster risk reduction</t>
  </si>
  <si>
    <t>24 disaster risk reduction awareness campaigns conducted</t>
  </si>
  <si>
    <t>Number of  disaster risk reduction awareness campaigns conducted</t>
  </si>
  <si>
    <t>Disaster response and recovery</t>
  </si>
  <si>
    <t>(1210 Blankets, 622 sponches, 55 temporary shelters,  141 food parcels) relief material to all affected disaster victims coordinated and provided</t>
  </si>
  <si>
    <t>Number of all reported disaster response and recovery operations attented to</t>
  </si>
  <si>
    <t xml:space="preserve">Provide relief material to all deserving reported disaster victims </t>
  </si>
  <si>
    <t>Disaster management plan and framework  review</t>
  </si>
  <si>
    <t>1 Disaster management plan and framework reviewed</t>
  </si>
  <si>
    <t xml:space="preserve">Number of disaster management plan and framework reviewed </t>
  </si>
  <si>
    <t>01 Disaster management plan and framework reviewed</t>
  </si>
  <si>
    <t xml:space="preserve">Special  Operations  </t>
  </si>
  <si>
    <t>03 special operations on high density days campaigns coordinated</t>
  </si>
  <si>
    <t>Number of special high density days campaigns coordinated</t>
  </si>
  <si>
    <t>6 disaster risk reduction awareness campaigns conducted</t>
  </si>
  <si>
    <t>Stakeholder consultation</t>
  </si>
  <si>
    <t>1 special operation high density campaign coordinated</t>
  </si>
  <si>
    <r>
      <rPr>
        <sz val="12"/>
        <color theme="1"/>
        <rFont val="Arial"/>
        <family val="2"/>
      </rPr>
      <t>All 45</t>
    </r>
    <r>
      <rPr>
        <b/>
        <sz val="12"/>
        <color rgb="FFFF0000"/>
        <rFont val="Arial"/>
        <family val="2"/>
      </rPr>
      <t xml:space="preserve"> </t>
    </r>
    <r>
      <rPr>
        <sz val="12"/>
        <color theme="1"/>
        <rFont val="Arial"/>
        <family val="2"/>
      </rPr>
      <t>disaster risk management incidents attended</t>
    </r>
  </si>
  <si>
    <t>Register of disaster incidents</t>
  </si>
  <si>
    <r>
      <rPr>
        <sz val="12"/>
        <color theme="1"/>
        <rFont val="Arial"/>
        <family val="2"/>
      </rPr>
      <t>10</t>
    </r>
    <r>
      <rPr>
        <b/>
        <sz val="12"/>
        <color rgb="FFFF0000"/>
        <rFont val="Arial"/>
        <family val="2"/>
      </rPr>
      <t xml:space="preserve"> </t>
    </r>
    <r>
      <rPr>
        <sz val="12"/>
        <color theme="1"/>
        <rFont val="Arial"/>
        <family val="2"/>
      </rPr>
      <t>disaster risk reduction awareness campaigns conducted</t>
    </r>
  </si>
  <si>
    <t xml:space="preserve">Attendance Registers </t>
  </si>
  <si>
    <r>
      <rPr>
        <sz val="12"/>
        <rFont val="Arial"/>
        <family val="2"/>
      </rPr>
      <t>53 Blankets,21 sponges and 2 shacks were provided to all deserving reported disaster victims</t>
    </r>
    <r>
      <rPr>
        <b/>
        <sz val="12"/>
        <rFont val="Arial"/>
        <family val="2"/>
      </rPr>
      <t xml:space="preserve"> </t>
    </r>
  </si>
  <si>
    <t xml:space="preserve">Report </t>
  </si>
  <si>
    <t>Stakeholder consultation inputs have been consolidated</t>
  </si>
  <si>
    <t>Reviewed disaster management plan and Council resolution</t>
  </si>
  <si>
    <t>Operational plan, attendance register and minutes</t>
  </si>
  <si>
    <t>31 620, 00</t>
  </si>
  <si>
    <t>INTERGOVERNMENTA RELATIONS</t>
  </si>
  <si>
    <t>To coordinate Municipal Health services and environmental management Fora by June 2020</t>
  </si>
  <si>
    <t>To coordinate Community safety Fora by June 2020</t>
  </si>
  <si>
    <t>To coordinate Disater management Fora by June 2020</t>
  </si>
  <si>
    <t>Municipal Health services Forum and Environmental  Management Fora</t>
  </si>
  <si>
    <t>4 Municipal Health services and 2 Environmental  Management Fora coordinated</t>
  </si>
  <si>
    <t>Number of Municipal Health services and  Environmental  Management Fora coordinated</t>
  </si>
  <si>
    <t>Community safety Fora</t>
  </si>
  <si>
    <t>10 Community safety Fora coordinated</t>
  </si>
  <si>
    <t>Number of  Community safety Fora coordinated</t>
  </si>
  <si>
    <t>Disater management Fora</t>
  </si>
  <si>
    <t>4 Disater management Advisory Fora  coordinated</t>
  </si>
  <si>
    <t>Number of Disater management Advisory Fora  coordinated</t>
  </si>
  <si>
    <t>1 Municipal Health services Forum coordinated</t>
  </si>
  <si>
    <t>3 Community safety Fora coordinated</t>
  </si>
  <si>
    <t>1 Disater management Advisory Forum  coordinated</t>
  </si>
  <si>
    <r>
      <rPr>
        <sz val="12"/>
        <rFont val="Arial"/>
        <family val="2"/>
      </rPr>
      <t>1</t>
    </r>
    <r>
      <rPr>
        <sz val="12"/>
        <color rgb="FF000000"/>
        <rFont val="Arial"/>
        <family val="2"/>
      </rPr>
      <t xml:space="preserve"> Municipal Health services Forum coordinated</t>
    </r>
  </si>
  <si>
    <t>Attendance Register and Minutes</t>
  </si>
  <si>
    <r>
      <t xml:space="preserve">2 </t>
    </r>
    <r>
      <rPr>
        <sz val="12"/>
        <color theme="1"/>
        <rFont val="Arial"/>
        <family val="2"/>
      </rPr>
      <t>Community safety Fora coordinated</t>
    </r>
  </si>
  <si>
    <t xml:space="preserve">Had high profile provential activities (security summit and Swara Tsotsi) </t>
  </si>
  <si>
    <t>To be covered in the next meetings</t>
  </si>
  <si>
    <r>
      <rPr>
        <b/>
        <sz val="12"/>
        <rFont val="Arial"/>
        <family val="2"/>
      </rPr>
      <t>1</t>
    </r>
    <r>
      <rPr>
        <b/>
        <sz val="12"/>
        <color theme="1"/>
        <rFont val="Arial"/>
        <family val="2"/>
      </rPr>
      <t xml:space="preserve"> </t>
    </r>
    <r>
      <rPr>
        <sz val="12"/>
        <color theme="1"/>
        <rFont val="Arial"/>
        <family val="2"/>
      </rPr>
      <t>Disater management Advisory Forum  coordinated</t>
    </r>
  </si>
  <si>
    <t>2018/2020 SERVICE DELIVERY BUDGET AND IMPLEMENTATION PLAN: BASIC SERVICE DELIVERY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</si>
</sst>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R&quot;#,##0;[Red]\-&quot;R&quot;#,##0"/>
    <numFmt numFmtId="8" formatCode="&quot;R&quot;#,##0.00;[Red]\-&quot;R&quot;#,##0.00"/>
    <numFmt numFmtId="164" formatCode="&quot;R&quot;#,##0.00"/>
    <numFmt numFmtId="165" formatCode="&quot;R&quot;\ #,##0.00;[Red]&quot;R&quot;\ \-#,##0.00"/>
  </numFmts>
  <fonts count="18" x14ac:knownFonts="1">
    <font>
      <sz val="11"/>
      <color theme="1"/>
      <name val="Calibri"/>
      <family val="2"/>
      <scheme val="minor"/>
    </font>
    <font>
      <b/>
      <sz val="10"/>
      <color theme="1"/>
      <name val="Arial"/>
      <family val="2"/>
    </font>
    <font>
      <sz val="10"/>
      <color theme="1"/>
      <name val="Arial"/>
      <family val="2"/>
    </font>
    <font>
      <b/>
      <sz val="14"/>
      <color theme="1"/>
      <name val="Arial"/>
      <family val="2"/>
    </font>
    <font>
      <sz val="11"/>
      <color rgb="FFFF0000"/>
      <name val="Calibri"/>
      <family val="2"/>
      <scheme val="minor"/>
    </font>
    <font>
      <sz val="10"/>
      <name val="Arial"/>
      <family val="2"/>
    </font>
    <font>
      <b/>
      <sz val="10"/>
      <name val="Arial"/>
      <family val="2"/>
    </font>
    <font>
      <sz val="10"/>
      <color rgb="FF000000"/>
      <name val="Arial"/>
      <family val="2"/>
    </font>
    <font>
      <b/>
      <sz val="10"/>
      <color rgb="FF000000"/>
      <name val="Arial"/>
      <family val="2"/>
    </font>
    <font>
      <sz val="11"/>
      <color rgb="FF000000"/>
      <name val="Arial"/>
      <family val="2"/>
    </font>
    <font>
      <sz val="12"/>
      <color theme="1"/>
      <name val="Arial"/>
      <family val="2"/>
    </font>
    <font>
      <sz val="12"/>
      <color rgb="FF000000"/>
      <name val="Arial"/>
      <family val="2"/>
    </font>
    <font>
      <sz val="12"/>
      <name val="Arial"/>
      <family val="2"/>
    </font>
    <font>
      <b/>
      <sz val="12"/>
      <color theme="1"/>
      <name val="Arial"/>
      <family val="2"/>
    </font>
    <font>
      <b/>
      <sz val="12"/>
      <name val="Arial"/>
      <family val="2"/>
    </font>
    <font>
      <sz val="12"/>
      <color rgb="FFFF0000"/>
      <name val="Arial"/>
      <family val="2"/>
    </font>
    <font>
      <b/>
      <sz val="12"/>
      <color rgb="FFFF0000"/>
      <name val="Arial"/>
      <family val="2"/>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70">
    <xf numFmtId="0" fontId="0" fillId="0" borderId="0" xfId="0"/>
    <xf numFmtId="0" fontId="0" fillId="0" borderId="0" xfId="0" applyAlignment="1">
      <alignment horizontal="left"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4" fillId="0" borderId="0" xfId="0" applyFont="1" applyAlignment="1">
      <alignment horizontal="left" vertical="top"/>
    </xf>
    <xf numFmtId="0" fontId="5"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0" fillId="2" borderId="0" xfId="0" applyFill="1" applyAlignment="1">
      <alignment horizontal="left" vertical="top"/>
    </xf>
    <xf numFmtId="164" fontId="2" fillId="2" borderId="1" xfId="0" applyNumberFormat="1" applyFont="1" applyFill="1" applyBorder="1" applyAlignment="1">
      <alignment horizontal="left" vertical="top"/>
    </xf>
    <xf numFmtId="164" fontId="5" fillId="2"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2" fillId="2" borderId="1" xfId="0" applyFont="1" applyFill="1" applyBorder="1" applyAlignment="1">
      <alignment vertical="top" wrapText="1"/>
    </xf>
    <xf numFmtId="0" fontId="7" fillId="0" borderId="1" xfId="0" applyFont="1" applyBorder="1" applyAlignment="1">
      <alignment vertical="top" wrapText="1"/>
    </xf>
    <xf numFmtId="0" fontId="7" fillId="3" borderId="1" xfId="0" applyFont="1" applyFill="1" applyBorder="1" applyAlignment="1">
      <alignment vertical="top" wrapText="1"/>
    </xf>
    <xf numFmtId="4" fontId="0" fillId="2" borderId="0" xfId="0" applyNumberFormat="1" applyFill="1" applyAlignment="1">
      <alignment horizontal="left" vertical="top"/>
    </xf>
    <xf numFmtId="0" fontId="6" fillId="2" borderId="1" xfId="0" applyFont="1" applyFill="1" applyBorder="1" applyAlignment="1">
      <alignment horizontal="left" vertical="top" wrapText="1"/>
    </xf>
    <xf numFmtId="0" fontId="4" fillId="2" borderId="0" xfId="0" applyFont="1" applyFill="1" applyAlignment="1">
      <alignment horizontal="left" vertical="top"/>
    </xf>
    <xf numFmtId="0" fontId="0" fillId="2" borderId="1" xfId="0" applyFill="1" applyBorder="1" applyAlignment="1">
      <alignment horizontal="left" vertical="top"/>
    </xf>
    <xf numFmtId="164" fontId="2" fillId="2" borderId="1" xfId="0" applyNumberFormat="1" applyFont="1" applyFill="1" applyBorder="1" applyAlignment="1">
      <alignment horizontal="left" vertical="top" wrapText="1"/>
    </xf>
    <xf numFmtId="164" fontId="2" fillId="0" borderId="1" xfId="0" applyNumberFormat="1" applyFont="1" applyBorder="1" applyAlignment="1">
      <alignment horizontal="left" vertical="top" wrapText="1"/>
    </xf>
    <xf numFmtId="164" fontId="2" fillId="0" borderId="1" xfId="0" applyNumberFormat="1" applyFont="1" applyBorder="1" applyAlignment="1">
      <alignment horizontal="center" vertical="top" wrapText="1"/>
    </xf>
    <xf numFmtId="0" fontId="8" fillId="0" borderId="1" xfId="0" applyFont="1" applyBorder="1" applyAlignment="1">
      <alignment vertical="top" wrapText="1"/>
    </xf>
    <xf numFmtId="0" fontId="1" fillId="0" borderId="1" xfId="0" applyFont="1" applyBorder="1" applyAlignment="1">
      <alignment vertical="top" wrapText="1"/>
    </xf>
    <xf numFmtId="164" fontId="9" fillId="0" borderId="1" xfId="0" applyNumberFormat="1" applyFont="1" applyBorder="1" applyAlignment="1">
      <alignment vertical="top" wrapText="1"/>
    </xf>
    <xf numFmtId="164" fontId="2" fillId="2" borderId="1" xfId="0" applyNumberFormat="1" applyFont="1" applyFill="1" applyBorder="1" applyAlignment="1">
      <alignment horizontal="left" vertical="top" wrapText="1"/>
    </xf>
    <xf numFmtId="164" fontId="2" fillId="0" borderId="1" xfId="0" applyNumberFormat="1"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vertical="top"/>
    </xf>
    <xf numFmtId="0" fontId="11" fillId="0" borderId="1" xfId="0" applyFont="1" applyBorder="1" applyAlignment="1">
      <alignment vertical="top" wrapText="1"/>
    </xf>
    <xf numFmtId="0" fontId="10" fillId="0" borderId="1" xfId="0" applyFont="1" applyBorder="1" applyAlignment="1">
      <alignment vertical="top" wrapText="1"/>
    </xf>
    <xf numFmtId="0" fontId="12" fillId="0" borderId="1" xfId="0" applyFont="1" applyBorder="1" applyAlignment="1">
      <alignment vertical="top" wrapText="1"/>
    </xf>
    <xf numFmtId="165" fontId="11" fillId="0" borderId="1" xfId="0" applyNumberFormat="1" applyFont="1" applyBorder="1" applyAlignment="1">
      <alignment horizontal="left" vertical="top"/>
    </xf>
    <xf numFmtId="0" fontId="10" fillId="0" borderId="1" xfId="0" applyFont="1" applyBorder="1" applyAlignment="1">
      <alignment vertical="top"/>
    </xf>
    <xf numFmtId="0" fontId="12" fillId="0" borderId="1" xfId="0" applyFont="1" applyBorder="1" applyAlignment="1">
      <alignment horizontal="left" vertical="top" wrapText="1"/>
    </xf>
    <xf numFmtId="0" fontId="13" fillId="0" borderId="1" xfId="0" applyFont="1" applyBorder="1" applyAlignment="1">
      <alignment vertical="top" wrapText="1"/>
    </xf>
    <xf numFmtId="0" fontId="10" fillId="0" borderId="1" xfId="0" applyFont="1" applyBorder="1" applyAlignment="1">
      <alignment horizontal="left" vertical="top" wrapText="1"/>
    </xf>
    <xf numFmtId="6" fontId="12" fillId="0" borderId="1" xfId="0" applyNumberFormat="1" applyFont="1" applyBorder="1" applyAlignment="1">
      <alignment vertical="top"/>
    </xf>
    <xf numFmtId="0" fontId="10" fillId="0" borderId="2" xfId="0" applyFont="1" applyBorder="1" applyAlignment="1">
      <alignment horizontal="left" vertical="top" wrapText="1"/>
    </xf>
    <xf numFmtId="4" fontId="10" fillId="0" borderId="1" xfId="0" applyNumberFormat="1" applyFont="1" applyBorder="1" applyAlignment="1">
      <alignment horizontal="left" vertical="top" wrapText="1"/>
    </xf>
    <xf numFmtId="0" fontId="14" fillId="0" borderId="1" xfId="0" applyFont="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xf>
    <xf numFmtId="0" fontId="11" fillId="0" borderId="1" xfId="0" applyFont="1" applyBorder="1" applyAlignment="1">
      <alignment horizontal="left" vertical="top" wrapText="1"/>
    </xf>
    <xf numFmtId="3" fontId="13" fillId="0" borderId="1" xfId="0" applyNumberFormat="1" applyFont="1" applyBorder="1" applyAlignment="1">
      <alignment horizontal="left" vertical="top"/>
    </xf>
    <xf numFmtId="8" fontId="11" fillId="0" borderId="1" xfId="0" applyNumberFormat="1" applyFont="1" applyBorder="1" applyAlignment="1">
      <alignment horizontal="left" vertical="top"/>
    </xf>
    <xf numFmtId="0" fontId="13" fillId="0" borderId="1" xfId="0" applyFont="1" applyBorder="1" applyAlignment="1">
      <alignment horizontal="left" vertical="top" wrapText="1"/>
    </xf>
    <xf numFmtId="0" fontId="10" fillId="0" borderId="0" xfId="0" applyFont="1" applyAlignment="1">
      <alignment vertical="top" wrapText="1"/>
    </xf>
    <xf numFmtId="3" fontId="12" fillId="0" borderId="1" xfId="0" applyNumberFormat="1" applyFont="1" applyBorder="1" applyAlignment="1">
      <alignment horizontal="left" vertical="top"/>
    </xf>
    <xf numFmtId="0" fontId="13" fillId="0" borderId="2" xfId="0" applyFont="1" applyBorder="1" applyAlignment="1">
      <alignment vertical="top" wrapText="1"/>
    </xf>
    <xf numFmtId="0" fontId="10" fillId="0" borderId="2" xfId="0" applyFont="1" applyBorder="1" applyAlignment="1">
      <alignment vertical="top" wrapText="1"/>
    </xf>
    <xf numFmtId="6" fontId="12" fillId="0" borderId="1" xfId="0" applyNumberFormat="1" applyFont="1" applyBorder="1" applyAlignment="1">
      <alignment horizontal="left" vertical="top"/>
    </xf>
    <xf numFmtId="164" fontId="10" fillId="0" borderId="1" xfId="0" applyNumberFormat="1" applyFont="1" applyBorder="1" applyAlignment="1">
      <alignment horizontal="left" vertical="top"/>
    </xf>
    <xf numFmtId="0" fontId="11" fillId="0" borderId="1" xfId="0" applyFont="1" applyFill="1" applyBorder="1" applyAlignment="1">
      <alignment vertical="top" wrapText="1"/>
    </xf>
    <xf numFmtId="4" fontId="10" fillId="0" borderId="3" xfId="0" applyNumberFormat="1"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7" fillId="0" borderId="1" xfId="0" applyFont="1" applyFill="1" applyBorder="1" applyAlignment="1">
      <alignment vertical="top" wrapText="1"/>
    </xf>
    <xf numFmtId="0" fontId="3" fillId="4" borderId="0" xfId="0" applyFont="1" applyFill="1" applyBorder="1" applyAlignment="1">
      <alignment horizontal="left" vertical="center"/>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3" fillId="4" borderId="6" xfId="0" applyFont="1" applyFill="1" applyBorder="1" applyAlignment="1">
      <alignment horizontal="center" vertical="top"/>
    </xf>
    <xf numFmtId="0" fontId="13" fillId="4"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abSelected="1" zoomScale="90" zoomScaleNormal="90" workbookViewId="0">
      <pane xSplit="1" ySplit="3" topLeftCell="E103" activePane="bottomRight" state="frozen"/>
      <selection activeCell="A2" sqref="A2"/>
      <selection pane="topRight" activeCell="B2" sqref="B2"/>
      <selection pane="bottomLeft" activeCell="A4" sqref="A4"/>
      <selection pane="bottomRight" activeCell="A100" sqref="A100:R100"/>
    </sheetView>
  </sheetViews>
  <sheetFormatPr defaultColWidth="17.140625" defaultRowHeight="15" x14ac:dyDescent="0.25"/>
  <cols>
    <col min="1" max="1" width="17.140625" style="1"/>
    <col min="2" max="2" width="17.140625" style="1" hidden="1" customWidth="1"/>
    <col min="3" max="3" width="20.42578125" style="1" hidden="1" customWidth="1"/>
    <col min="4" max="4" width="17.140625" style="1" hidden="1" customWidth="1"/>
    <col min="5" max="7" width="17.140625" style="1" customWidth="1"/>
    <col min="8" max="8" width="17.140625" style="1"/>
    <col min="9" max="9" width="17.140625" style="1" hidden="1" customWidth="1"/>
    <col min="10" max="10" width="17.140625" style="1" customWidth="1"/>
    <col min="11" max="12" width="17.140625" style="1" hidden="1" customWidth="1"/>
    <col min="13" max="16" width="20.5703125" style="1" customWidth="1"/>
    <col min="17" max="17" width="17.140625" style="1" customWidth="1"/>
    <col min="18" max="16384" width="17.140625" style="1"/>
  </cols>
  <sheetData>
    <row r="1" spans="1:18" ht="24.75" customHeight="1" x14ac:dyDescent="0.25">
      <c r="A1" s="64" t="s">
        <v>724</v>
      </c>
      <c r="B1" s="64"/>
      <c r="C1" s="64"/>
      <c r="D1" s="64"/>
      <c r="E1" s="64"/>
      <c r="F1" s="64"/>
      <c r="G1" s="64"/>
      <c r="H1" s="64"/>
      <c r="I1" s="64"/>
      <c r="J1" s="64"/>
      <c r="K1" s="64"/>
      <c r="L1" s="64"/>
      <c r="M1" s="64"/>
      <c r="N1" s="64"/>
      <c r="O1" s="64"/>
      <c r="P1" s="64"/>
      <c r="Q1" s="64"/>
      <c r="R1" s="64"/>
    </row>
    <row r="2" spans="1:18" ht="60.75" customHeight="1" x14ac:dyDescent="0.25">
      <c r="A2" s="65" t="s">
        <v>0</v>
      </c>
      <c r="B2" s="65" t="s">
        <v>28</v>
      </c>
      <c r="C2" s="65" t="s">
        <v>29</v>
      </c>
      <c r="D2" s="65" t="s">
        <v>30</v>
      </c>
      <c r="E2" s="65" t="s">
        <v>1</v>
      </c>
      <c r="F2" s="65" t="s">
        <v>541</v>
      </c>
      <c r="G2" s="65" t="s">
        <v>2</v>
      </c>
      <c r="H2" s="65" t="s">
        <v>542</v>
      </c>
      <c r="I2" s="66" t="s">
        <v>31</v>
      </c>
      <c r="J2" s="66" t="s">
        <v>518</v>
      </c>
      <c r="K2" s="66" t="s">
        <v>32</v>
      </c>
      <c r="L2" s="66" t="s">
        <v>33</v>
      </c>
      <c r="M2" s="66" t="s">
        <v>514</v>
      </c>
      <c r="N2" s="66" t="s">
        <v>515</v>
      </c>
      <c r="O2" s="66" t="s">
        <v>516</v>
      </c>
      <c r="P2" s="66" t="s">
        <v>517</v>
      </c>
      <c r="Q2" s="65" t="s">
        <v>98</v>
      </c>
      <c r="R2" s="65" t="s">
        <v>540</v>
      </c>
    </row>
    <row r="3" spans="1:18" x14ac:dyDescent="0.25">
      <c r="A3" s="67" t="s">
        <v>3</v>
      </c>
      <c r="B3" s="67"/>
      <c r="C3" s="67"/>
      <c r="D3" s="67"/>
      <c r="E3" s="67"/>
      <c r="F3" s="67"/>
      <c r="G3" s="67"/>
      <c r="H3" s="67"/>
      <c r="I3" s="67"/>
      <c r="J3" s="67"/>
      <c r="K3" s="67"/>
      <c r="L3" s="67"/>
      <c r="M3" s="67"/>
      <c r="N3" s="67"/>
      <c r="O3" s="67"/>
      <c r="P3" s="67"/>
      <c r="Q3" s="67"/>
      <c r="R3" s="67"/>
    </row>
    <row r="4" spans="1:18" ht="127.15" customHeight="1" x14ac:dyDescent="0.25">
      <c r="A4" s="3" t="s">
        <v>295</v>
      </c>
      <c r="B4" s="3" t="s">
        <v>34</v>
      </c>
      <c r="C4" s="3" t="s">
        <v>35</v>
      </c>
      <c r="D4" s="2" t="s">
        <v>36</v>
      </c>
      <c r="E4" s="8" t="s">
        <v>4</v>
      </c>
      <c r="F4" s="6" t="s">
        <v>111</v>
      </c>
      <c r="G4" s="6" t="s">
        <v>422</v>
      </c>
      <c r="H4" s="6" t="s">
        <v>421</v>
      </c>
      <c r="I4" s="6" t="s">
        <v>106</v>
      </c>
      <c r="J4" s="6" t="s">
        <v>108</v>
      </c>
      <c r="K4" s="9" t="s">
        <v>96</v>
      </c>
      <c r="L4" s="9" t="s">
        <v>96</v>
      </c>
      <c r="M4" s="9" t="s">
        <v>519</v>
      </c>
      <c r="N4" s="9" t="s">
        <v>580</v>
      </c>
      <c r="O4" s="9" t="s">
        <v>581</v>
      </c>
      <c r="P4" s="9" t="s">
        <v>582</v>
      </c>
      <c r="Q4" s="6" t="s">
        <v>103</v>
      </c>
      <c r="R4" s="26">
        <f>23250261</f>
        <v>23250261</v>
      </c>
    </row>
    <row r="5" spans="1:18" ht="76.900000000000006" customHeight="1" x14ac:dyDescent="0.25">
      <c r="A5" s="3" t="s">
        <v>296</v>
      </c>
      <c r="B5" s="3" t="s">
        <v>34</v>
      </c>
      <c r="C5" s="3" t="s">
        <v>35</v>
      </c>
      <c r="D5" s="2" t="s">
        <v>36</v>
      </c>
      <c r="E5" s="7" t="s">
        <v>344</v>
      </c>
      <c r="F5" s="6" t="s">
        <v>117</v>
      </c>
      <c r="G5" s="6" t="s">
        <v>118</v>
      </c>
      <c r="H5" s="6" t="s">
        <v>119</v>
      </c>
      <c r="I5" s="6" t="s">
        <v>120</v>
      </c>
      <c r="J5" s="6" t="s">
        <v>121</v>
      </c>
      <c r="K5" s="6" t="s">
        <v>122</v>
      </c>
      <c r="L5" s="6" t="s">
        <v>121</v>
      </c>
      <c r="M5" s="9" t="s">
        <v>519</v>
      </c>
      <c r="N5" s="9" t="s">
        <v>583</v>
      </c>
      <c r="O5" s="9" t="s">
        <v>584</v>
      </c>
      <c r="P5" s="9" t="s">
        <v>585</v>
      </c>
      <c r="Q5" s="6" t="s">
        <v>103</v>
      </c>
      <c r="R5" s="26">
        <f>35116668.5-2000000-9000000</f>
        <v>24116668.5</v>
      </c>
    </row>
    <row r="6" spans="1:18" ht="84" customHeight="1" x14ac:dyDescent="0.25">
      <c r="A6" s="3" t="s">
        <v>296</v>
      </c>
      <c r="B6" s="3" t="s">
        <v>34</v>
      </c>
      <c r="C6" s="3" t="s">
        <v>35</v>
      </c>
      <c r="D6" s="2" t="s">
        <v>36</v>
      </c>
      <c r="E6" s="8" t="s">
        <v>345</v>
      </c>
      <c r="F6" s="6" t="s">
        <v>112</v>
      </c>
      <c r="G6" s="6" t="s">
        <v>113</v>
      </c>
      <c r="H6" s="6" t="s">
        <v>114</v>
      </c>
      <c r="I6" s="6" t="s">
        <v>115</v>
      </c>
      <c r="J6" s="6" t="s">
        <v>115</v>
      </c>
      <c r="K6" s="6" t="s">
        <v>116</v>
      </c>
      <c r="L6" s="6" t="s">
        <v>116</v>
      </c>
      <c r="M6" s="9" t="s">
        <v>519</v>
      </c>
      <c r="N6" s="9" t="s">
        <v>586</v>
      </c>
      <c r="O6" s="9" t="s">
        <v>584</v>
      </c>
      <c r="P6" s="9" t="s">
        <v>585</v>
      </c>
      <c r="Q6" s="6" t="s">
        <v>103</v>
      </c>
      <c r="R6" s="26">
        <f>35116668.5-2233337-4250261</f>
        <v>28633070.5</v>
      </c>
    </row>
    <row r="7" spans="1:18" ht="73.5" customHeight="1" x14ac:dyDescent="0.25">
      <c r="A7" s="3" t="s">
        <v>297</v>
      </c>
      <c r="B7" s="3" t="s">
        <v>34</v>
      </c>
      <c r="C7" s="3" t="s">
        <v>35</v>
      </c>
      <c r="D7" s="2" t="s">
        <v>36</v>
      </c>
      <c r="E7" s="8" t="s">
        <v>346</v>
      </c>
      <c r="F7" s="6" t="s">
        <v>123</v>
      </c>
      <c r="G7" s="6" t="s">
        <v>105</v>
      </c>
      <c r="H7" s="6" t="s">
        <v>5</v>
      </c>
      <c r="I7" s="6" t="s">
        <v>427</v>
      </c>
      <c r="J7" s="6" t="s">
        <v>428</v>
      </c>
      <c r="K7" s="6" t="s">
        <v>429</v>
      </c>
      <c r="L7" s="6" t="s">
        <v>430</v>
      </c>
      <c r="M7" s="9" t="s">
        <v>519</v>
      </c>
      <c r="N7" s="9" t="s">
        <v>587</v>
      </c>
      <c r="O7" s="9" t="s">
        <v>584</v>
      </c>
      <c r="P7" s="9" t="s">
        <v>585</v>
      </c>
      <c r="Q7" s="6" t="s">
        <v>103</v>
      </c>
      <c r="R7" s="26">
        <f>24000000-10000000</f>
        <v>14000000</v>
      </c>
    </row>
    <row r="8" spans="1:18" ht="115.5" customHeight="1" x14ac:dyDescent="0.25">
      <c r="A8" s="3" t="s">
        <v>331</v>
      </c>
      <c r="B8" s="3" t="s">
        <v>34</v>
      </c>
      <c r="C8" s="3" t="s">
        <v>35</v>
      </c>
      <c r="D8" s="2" t="s">
        <v>36</v>
      </c>
      <c r="E8" s="8" t="s">
        <v>6</v>
      </c>
      <c r="F8" s="3" t="s">
        <v>124</v>
      </c>
      <c r="G8" s="3" t="s">
        <v>125</v>
      </c>
      <c r="H8" s="3" t="s">
        <v>126</v>
      </c>
      <c r="I8" s="3" t="s">
        <v>120</v>
      </c>
      <c r="J8" s="6" t="s">
        <v>96</v>
      </c>
      <c r="K8" s="6" t="s">
        <v>127</v>
      </c>
      <c r="L8" s="6" t="s">
        <v>423</v>
      </c>
      <c r="M8" s="9" t="s">
        <v>519</v>
      </c>
      <c r="N8" s="9" t="s">
        <v>587</v>
      </c>
      <c r="O8" s="9" t="s">
        <v>584</v>
      </c>
      <c r="P8" s="9" t="s">
        <v>585</v>
      </c>
      <c r="Q8" s="3" t="s">
        <v>103</v>
      </c>
      <c r="R8" s="24">
        <v>45000000</v>
      </c>
    </row>
    <row r="9" spans="1:18" ht="79.900000000000006" customHeight="1" x14ac:dyDescent="0.25">
      <c r="A9" s="3" t="s">
        <v>317</v>
      </c>
      <c r="B9" s="3" t="s">
        <v>34</v>
      </c>
      <c r="C9" s="3" t="s">
        <v>35</v>
      </c>
      <c r="D9" s="2" t="s">
        <v>36</v>
      </c>
      <c r="E9" s="8" t="s">
        <v>128</v>
      </c>
      <c r="F9" s="3" t="s">
        <v>129</v>
      </c>
      <c r="G9" s="3" t="s">
        <v>130</v>
      </c>
      <c r="H9" s="3" t="s">
        <v>131</v>
      </c>
      <c r="I9" s="3" t="s">
        <v>133</v>
      </c>
      <c r="J9" s="3" t="s">
        <v>132</v>
      </c>
      <c r="K9" s="6" t="s">
        <v>134</v>
      </c>
      <c r="L9" s="6" t="s">
        <v>135</v>
      </c>
      <c r="M9" s="9" t="s">
        <v>520</v>
      </c>
      <c r="N9" s="9" t="s">
        <v>521</v>
      </c>
      <c r="O9" s="9" t="s">
        <v>522</v>
      </c>
      <c r="P9" s="9" t="s">
        <v>543</v>
      </c>
      <c r="Q9" s="3" t="s">
        <v>103</v>
      </c>
      <c r="R9" s="24">
        <v>5000000</v>
      </c>
    </row>
    <row r="10" spans="1:18" ht="80.45" customHeight="1" x14ac:dyDescent="0.25">
      <c r="A10" s="3" t="s">
        <v>299</v>
      </c>
      <c r="B10" s="3" t="s">
        <v>34</v>
      </c>
      <c r="C10" s="3" t="s">
        <v>35</v>
      </c>
      <c r="D10" s="2" t="s">
        <v>36</v>
      </c>
      <c r="E10" s="8" t="s">
        <v>136</v>
      </c>
      <c r="F10" s="3" t="s">
        <v>137</v>
      </c>
      <c r="G10" s="3" t="s">
        <v>435</v>
      </c>
      <c r="H10" s="3" t="s">
        <v>433</v>
      </c>
      <c r="I10" s="3" t="s">
        <v>431</v>
      </c>
      <c r="J10" s="6" t="s">
        <v>432</v>
      </c>
      <c r="K10" s="6" t="s">
        <v>431</v>
      </c>
      <c r="L10" s="6" t="s">
        <v>431</v>
      </c>
      <c r="M10" s="9" t="s">
        <v>519</v>
      </c>
      <c r="N10" s="9" t="s">
        <v>523</v>
      </c>
      <c r="O10" s="9" t="s">
        <v>544</v>
      </c>
      <c r="P10" s="9" t="s">
        <v>545</v>
      </c>
      <c r="Q10" s="3" t="s">
        <v>103</v>
      </c>
      <c r="R10" s="25">
        <v>10515156.779999999</v>
      </c>
    </row>
    <row r="11" spans="1:18" ht="106.9" customHeight="1" x14ac:dyDescent="0.25">
      <c r="A11" s="3" t="s">
        <v>298</v>
      </c>
      <c r="B11" s="3" t="s">
        <v>34</v>
      </c>
      <c r="C11" s="3" t="s">
        <v>35</v>
      </c>
      <c r="D11" s="2" t="s">
        <v>36</v>
      </c>
      <c r="E11" s="8" t="s">
        <v>138</v>
      </c>
      <c r="F11" s="3" t="s">
        <v>139</v>
      </c>
      <c r="G11" s="3" t="s">
        <v>434</v>
      </c>
      <c r="H11" s="3" t="s">
        <v>436</v>
      </c>
      <c r="I11" s="3" t="s">
        <v>96</v>
      </c>
      <c r="J11" s="6" t="s">
        <v>96</v>
      </c>
      <c r="K11" s="6" t="s">
        <v>96</v>
      </c>
      <c r="L11" s="3" t="s">
        <v>436</v>
      </c>
      <c r="M11" s="9" t="s">
        <v>537</v>
      </c>
      <c r="N11" s="9" t="s">
        <v>525</v>
      </c>
      <c r="O11" s="9" t="s">
        <v>525</v>
      </c>
      <c r="P11" s="9" t="s">
        <v>525</v>
      </c>
      <c r="Q11" s="3" t="s">
        <v>103</v>
      </c>
      <c r="R11" s="25">
        <v>3608238</v>
      </c>
    </row>
    <row r="12" spans="1:18" ht="125.45" customHeight="1" x14ac:dyDescent="0.25">
      <c r="A12" s="3" t="s">
        <v>299</v>
      </c>
      <c r="B12" s="3" t="s">
        <v>34</v>
      </c>
      <c r="C12" s="3" t="s">
        <v>35</v>
      </c>
      <c r="D12" s="2" t="s">
        <v>36</v>
      </c>
      <c r="E12" s="8" t="s">
        <v>140</v>
      </c>
      <c r="F12" s="3" t="s">
        <v>141</v>
      </c>
      <c r="G12" s="3" t="s">
        <v>142</v>
      </c>
      <c r="H12" s="3" t="s">
        <v>143</v>
      </c>
      <c r="I12" s="3" t="s">
        <v>96</v>
      </c>
      <c r="J12" s="6" t="s">
        <v>96</v>
      </c>
      <c r="K12" s="6" t="s">
        <v>144</v>
      </c>
      <c r="L12" s="6" t="s">
        <v>144</v>
      </c>
      <c r="M12" s="9" t="s">
        <v>537</v>
      </c>
      <c r="N12" s="9" t="s">
        <v>525</v>
      </c>
      <c r="O12" s="9" t="s">
        <v>525</v>
      </c>
      <c r="P12" s="9" t="s">
        <v>525</v>
      </c>
      <c r="Q12" s="3" t="s">
        <v>103</v>
      </c>
      <c r="R12" s="25">
        <v>39135545.219999999</v>
      </c>
    </row>
    <row r="13" spans="1:18" ht="77.45" customHeight="1" x14ac:dyDescent="0.25">
      <c r="A13" s="3" t="s">
        <v>299</v>
      </c>
      <c r="B13" s="3" t="s">
        <v>34</v>
      </c>
      <c r="C13" s="3" t="s">
        <v>35</v>
      </c>
      <c r="D13" s="2" t="s">
        <v>36</v>
      </c>
      <c r="E13" s="8" t="s">
        <v>145</v>
      </c>
      <c r="F13" s="3" t="s">
        <v>146</v>
      </c>
      <c r="G13" s="3" t="s">
        <v>147</v>
      </c>
      <c r="H13" s="3" t="s">
        <v>437</v>
      </c>
      <c r="I13" s="3" t="s">
        <v>96</v>
      </c>
      <c r="J13" s="3" t="s">
        <v>96</v>
      </c>
      <c r="K13" s="6" t="s">
        <v>148</v>
      </c>
      <c r="L13" s="6" t="s">
        <v>149</v>
      </c>
      <c r="M13" s="9" t="s">
        <v>537</v>
      </c>
      <c r="N13" s="9" t="s">
        <v>525</v>
      </c>
      <c r="O13" s="9" t="s">
        <v>525</v>
      </c>
      <c r="P13" s="9" t="s">
        <v>525</v>
      </c>
      <c r="Q13" s="3" t="s">
        <v>103</v>
      </c>
      <c r="R13" s="25">
        <v>12741060</v>
      </c>
    </row>
    <row r="14" spans="1:18" ht="76.150000000000006" customHeight="1" x14ac:dyDescent="0.25">
      <c r="A14" s="3" t="s">
        <v>299</v>
      </c>
      <c r="B14" s="3" t="s">
        <v>34</v>
      </c>
      <c r="C14" s="3" t="s">
        <v>35</v>
      </c>
      <c r="D14" s="2" t="s">
        <v>36</v>
      </c>
      <c r="E14" s="8" t="s">
        <v>150</v>
      </c>
      <c r="F14" s="3" t="s">
        <v>151</v>
      </c>
      <c r="G14" s="3" t="s">
        <v>147</v>
      </c>
      <c r="H14" s="3" t="s">
        <v>152</v>
      </c>
      <c r="I14" s="3" t="s">
        <v>96</v>
      </c>
      <c r="J14" s="6" t="s">
        <v>96</v>
      </c>
      <c r="K14" s="6" t="s">
        <v>153</v>
      </c>
      <c r="L14" s="6" t="s">
        <v>153</v>
      </c>
      <c r="M14" s="9" t="s">
        <v>537</v>
      </c>
      <c r="N14" s="9" t="s">
        <v>525</v>
      </c>
      <c r="O14" s="9" t="s">
        <v>525</v>
      </c>
      <c r="P14" s="9" t="s">
        <v>525</v>
      </c>
      <c r="Q14" s="3" t="s">
        <v>103</v>
      </c>
      <c r="R14" s="25">
        <v>9000000</v>
      </c>
    </row>
    <row r="15" spans="1:18" x14ac:dyDescent="0.25">
      <c r="A15" s="67" t="s">
        <v>7</v>
      </c>
      <c r="B15" s="67"/>
      <c r="C15" s="67"/>
      <c r="D15" s="67"/>
      <c r="E15" s="67"/>
      <c r="F15" s="67"/>
      <c r="G15" s="67"/>
      <c r="H15" s="67"/>
      <c r="I15" s="67"/>
      <c r="J15" s="67"/>
      <c r="K15" s="67"/>
      <c r="L15" s="67"/>
      <c r="M15" s="67"/>
      <c r="N15" s="67"/>
      <c r="O15" s="67"/>
      <c r="P15" s="67"/>
      <c r="Q15" s="67"/>
      <c r="R15" s="67"/>
    </row>
    <row r="16" spans="1:18" ht="52.9" customHeight="1" x14ac:dyDescent="0.25">
      <c r="A16" s="3" t="s">
        <v>300</v>
      </c>
      <c r="B16" s="3" t="s">
        <v>37</v>
      </c>
      <c r="C16" s="3" t="s">
        <v>38</v>
      </c>
      <c r="D16" s="3" t="s">
        <v>39</v>
      </c>
      <c r="E16" s="8" t="s">
        <v>8</v>
      </c>
      <c r="F16" s="2" t="s">
        <v>154</v>
      </c>
      <c r="G16" s="3" t="s">
        <v>9</v>
      </c>
      <c r="H16" s="2" t="s">
        <v>158</v>
      </c>
      <c r="I16" s="3" t="s">
        <v>40</v>
      </c>
      <c r="J16" s="3" t="s">
        <v>40</v>
      </c>
      <c r="K16" s="3" t="s">
        <v>40</v>
      </c>
      <c r="L16" s="3" t="s">
        <v>40</v>
      </c>
      <c r="M16" s="9" t="s">
        <v>524</v>
      </c>
      <c r="N16" s="3" t="s">
        <v>40</v>
      </c>
      <c r="O16" s="9" t="s">
        <v>525</v>
      </c>
      <c r="P16" s="9" t="s">
        <v>525</v>
      </c>
      <c r="Q16" s="3" t="s">
        <v>103</v>
      </c>
      <c r="R16" s="31">
        <f>7150000-1000000</f>
        <v>6150000</v>
      </c>
    </row>
    <row r="17" spans="1:18" ht="72.599999999999994" customHeight="1" x14ac:dyDescent="0.25">
      <c r="A17" s="6" t="s">
        <v>301</v>
      </c>
      <c r="B17" s="6" t="s">
        <v>37</v>
      </c>
      <c r="C17" s="6" t="s">
        <v>38</v>
      </c>
      <c r="D17" s="6" t="s">
        <v>39</v>
      </c>
      <c r="E17" s="7" t="s">
        <v>10</v>
      </c>
      <c r="F17" s="2" t="s">
        <v>155</v>
      </c>
      <c r="G17" s="6" t="s">
        <v>11</v>
      </c>
      <c r="H17" s="2" t="s">
        <v>159</v>
      </c>
      <c r="I17" s="2" t="s">
        <v>162</v>
      </c>
      <c r="J17" s="2" t="s">
        <v>162</v>
      </c>
      <c r="K17" s="2" t="s">
        <v>162</v>
      </c>
      <c r="L17" s="2" t="s">
        <v>162</v>
      </c>
      <c r="M17" s="9" t="s">
        <v>524</v>
      </c>
      <c r="N17" s="2" t="s">
        <v>162</v>
      </c>
      <c r="O17" s="9" t="s">
        <v>525</v>
      </c>
      <c r="P17" s="9" t="s">
        <v>525</v>
      </c>
      <c r="Q17" s="6" t="s">
        <v>103</v>
      </c>
      <c r="R17" s="31"/>
    </row>
    <row r="18" spans="1:18" ht="58.5" customHeight="1" x14ac:dyDescent="0.25">
      <c r="A18" s="3" t="s">
        <v>302</v>
      </c>
      <c r="B18" s="3" t="s">
        <v>37</v>
      </c>
      <c r="C18" s="3" t="s">
        <v>38</v>
      </c>
      <c r="D18" s="3" t="s">
        <v>39</v>
      </c>
      <c r="E18" s="8" t="s">
        <v>12</v>
      </c>
      <c r="F18" s="2" t="s">
        <v>156</v>
      </c>
      <c r="G18" s="6" t="s">
        <v>107</v>
      </c>
      <c r="H18" s="2" t="s">
        <v>160</v>
      </c>
      <c r="I18" s="6" t="s">
        <v>163</v>
      </c>
      <c r="J18" s="6" t="s">
        <v>163</v>
      </c>
      <c r="K18" s="6" t="s">
        <v>163</v>
      </c>
      <c r="L18" s="6" t="s">
        <v>163</v>
      </c>
      <c r="M18" s="9" t="s">
        <v>524</v>
      </c>
      <c r="N18" s="6" t="s">
        <v>163</v>
      </c>
      <c r="O18" s="9" t="s">
        <v>525</v>
      </c>
      <c r="P18" s="9" t="s">
        <v>525</v>
      </c>
      <c r="Q18" s="3" t="s">
        <v>103</v>
      </c>
      <c r="R18" s="31"/>
    </row>
    <row r="19" spans="1:18" ht="171" customHeight="1" x14ac:dyDescent="0.25">
      <c r="A19" s="3" t="s">
        <v>303</v>
      </c>
      <c r="B19" s="3" t="s">
        <v>37</v>
      </c>
      <c r="C19" s="3" t="s">
        <v>38</v>
      </c>
      <c r="D19" s="3" t="s">
        <v>39</v>
      </c>
      <c r="E19" s="8" t="s">
        <v>13</v>
      </c>
      <c r="F19" s="2" t="s">
        <v>157</v>
      </c>
      <c r="G19" s="3" t="s">
        <v>110</v>
      </c>
      <c r="H19" s="2" t="s">
        <v>161</v>
      </c>
      <c r="I19" s="3" t="s">
        <v>164</v>
      </c>
      <c r="J19" s="6" t="s">
        <v>164</v>
      </c>
      <c r="K19" s="9" t="s">
        <v>165</v>
      </c>
      <c r="L19" s="9" t="s">
        <v>166</v>
      </c>
      <c r="M19" s="9" t="s">
        <v>524</v>
      </c>
      <c r="N19" s="6" t="s">
        <v>164</v>
      </c>
      <c r="O19" s="9" t="s">
        <v>525</v>
      </c>
      <c r="P19" s="9" t="s">
        <v>525</v>
      </c>
      <c r="Q19" s="3" t="s">
        <v>103</v>
      </c>
      <c r="R19" s="31"/>
    </row>
    <row r="20" spans="1:18" x14ac:dyDescent="0.25">
      <c r="A20" s="67" t="s">
        <v>14</v>
      </c>
      <c r="B20" s="67"/>
      <c r="C20" s="67"/>
      <c r="D20" s="67"/>
      <c r="E20" s="67"/>
      <c r="F20" s="67"/>
      <c r="G20" s="67"/>
      <c r="H20" s="67"/>
      <c r="I20" s="67"/>
      <c r="J20" s="67"/>
      <c r="K20" s="67"/>
      <c r="L20" s="67"/>
      <c r="M20" s="67"/>
      <c r="N20" s="67"/>
      <c r="O20" s="67"/>
      <c r="P20" s="67"/>
      <c r="Q20" s="67"/>
      <c r="R20" s="67"/>
    </row>
    <row r="21" spans="1:18" s="4" customFormat="1" ht="72" customHeight="1" x14ac:dyDescent="0.25">
      <c r="A21" s="5" t="s">
        <v>102</v>
      </c>
      <c r="B21" s="5" t="s">
        <v>34</v>
      </c>
      <c r="C21" s="5" t="s">
        <v>47</v>
      </c>
      <c r="D21" s="5" t="s">
        <v>48</v>
      </c>
      <c r="E21" s="27" t="s">
        <v>167</v>
      </c>
      <c r="F21" s="2" t="s">
        <v>49</v>
      </c>
      <c r="G21" s="2" t="s">
        <v>55</v>
      </c>
      <c r="H21" s="2" t="s">
        <v>183</v>
      </c>
      <c r="I21" s="2" t="s">
        <v>185</v>
      </c>
      <c r="J21" s="17" t="s">
        <v>185</v>
      </c>
      <c r="K21" s="17" t="s">
        <v>185</v>
      </c>
      <c r="L21" s="17" t="s">
        <v>185</v>
      </c>
      <c r="M21" s="9" t="s">
        <v>524</v>
      </c>
      <c r="N21" s="9" t="s">
        <v>527</v>
      </c>
      <c r="O21" s="9" t="s">
        <v>525</v>
      </c>
      <c r="P21" s="9" t="s">
        <v>528</v>
      </c>
      <c r="Q21" s="3" t="s">
        <v>103</v>
      </c>
      <c r="R21" s="30">
        <f>35987845-6000000</f>
        <v>29987845</v>
      </c>
    </row>
    <row r="22" spans="1:18" s="4" customFormat="1" ht="93" customHeight="1" x14ac:dyDescent="0.25">
      <c r="A22" s="5" t="s">
        <v>15</v>
      </c>
      <c r="B22" s="5" t="s">
        <v>34</v>
      </c>
      <c r="C22" s="5" t="s">
        <v>41</v>
      </c>
      <c r="D22" s="5" t="s">
        <v>42</v>
      </c>
      <c r="E22" s="28" t="s">
        <v>168</v>
      </c>
      <c r="F22" s="2" t="s">
        <v>176</v>
      </c>
      <c r="G22" s="2" t="s">
        <v>56</v>
      </c>
      <c r="H22" s="2" t="s">
        <v>184</v>
      </c>
      <c r="I22" s="2" t="s">
        <v>186</v>
      </c>
      <c r="J22" s="17" t="s">
        <v>420</v>
      </c>
      <c r="K22" s="17" t="s">
        <v>420</v>
      </c>
      <c r="L22" s="17" t="s">
        <v>420</v>
      </c>
      <c r="M22" s="9" t="s">
        <v>520</v>
      </c>
      <c r="N22" s="9" t="s">
        <v>529</v>
      </c>
      <c r="O22" s="9" t="s">
        <v>530</v>
      </c>
      <c r="P22" s="9" t="s">
        <v>531</v>
      </c>
      <c r="Q22" s="3" t="s">
        <v>103</v>
      </c>
      <c r="R22" s="30"/>
    </row>
    <row r="23" spans="1:18" ht="86.25" customHeight="1" x14ac:dyDescent="0.25">
      <c r="A23" s="3" t="s">
        <v>304</v>
      </c>
      <c r="B23" s="5" t="s">
        <v>34</v>
      </c>
      <c r="C23" s="5" t="s">
        <v>43</v>
      </c>
      <c r="D23" s="5" t="s">
        <v>36</v>
      </c>
      <c r="E23" s="28" t="s">
        <v>169</v>
      </c>
      <c r="F23" s="2" t="s">
        <v>177</v>
      </c>
      <c r="G23" s="2" t="s">
        <v>179</v>
      </c>
      <c r="H23" s="2" t="s">
        <v>177</v>
      </c>
      <c r="I23" s="2" t="s">
        <v>187</v>
      </c>
      <c r="J23" s="17" t="s">
        <v>187</v>
      </c>
      <c r="K23" s="17" t="s">
        <v>187</v>
      </c>
      <c r="L23" s="17" t="s">
        <v>187</v>
      </c>
      <c r="M23" s="9" t="s">
        <v>524</v>
      </c>
      <c r="N23" s="9" t="s">
        <v>532</v>
      </c>
      <c r="O23" s="9" t="s">
        <v>525</v>
      </c>
      <c r="P23" s="9" t="s">
        <v>528</v>
      </c>
      <c r="Q23" s="3" t="s">
        <v>103</v>
      </c>
      <c r="R23" s="24">
        <f>17950108.3-2000000</f>
        <v>15950108.300000001</v>
      </c>
    </row>
    <row r="24" spans="1:18" ht="66" customHeight="1" x14ac:dyDescent="0.25">
      <c r="A24" s="3" t="s">
        <v>305</v>
      </c>
      <c r="B24" s="5" t="s">
        <v>44</v>
      </c>
      <c r="C24" s="5" t="s">
        <v>45</v>
      </c>
      <c r="D24" s="5" t="s">
        <v>46</v>
      </c>
      <c r="E24" s="28" t="s">
        <v>170</v>
      </c>
      <c r="F24" s="18" t="s">
        <v>50</v>
      </c>
      <c r="G24" s="18" t="s">
        <v>57</v>
      </c>
      <c r="H24" s="18" t="s">
        <v>418</v>
      </c>
      <c r="I24" s="18" t="s">
        <v>60</v>
      </c>
      <c r="J24" s="16" t="s">
        <v>417</v>
      </c>
      <c r="K24" s="16" t="s">
        <v>417</v>
      </c>
      <c r="L24" s="16" t="s">
        <v>417</v>
      </c>
      <c r="M24" s="9" t="s">
        <v>524</v>
      </c>
      <c r="N24" s="9" t="s">
        <v>533</v>
      </c>
      <c r="O24" s="9" t="s">
        <v>525</v>
      </c>
      <c r="P24" s="9" t="s">
        <v>528</v>
      </c>
      <c r="Q24" s="3" t="s">
        <v>103</v>
      </c>
      <c r="R24" s="30">
        <f>1787808</f>
        <v>1787808</v>
      </c>
    </row>
    <row r="25" spans="1:18" ht="67.5" customHeight="1" x14ac:dyDescent="0.25">
      <c r="A25" s="3" t="s">
        <v>306</v>
      </c>
      <c r="B25" s="5" t="s">
        <v>44</v>
      </c>
      <c r="C25" s="5" t="s">
        <v>45</v>
      </c>
      <c r="D25" s="5" t="s">
        <v>46</v>
      </c>
      <c r="E25" s="28" t="s">
        <v>171</v>
      </c>
      <c r="F25" s="2" t="s">
        <v>51</v>
      </c>
      <c r="G25" s="18" t="s">
        <v>58</v>
      </c>
      <c r="H25" s="2" t="s">
        <v>51</v>
      </c>
      <c r="I25" s="2" t="s">
        <v>61</v>
      </c>
      <c r="J25" s="17" t="s">
        <v>333</v>
      </c>
      <c r="K25" s="17" t="s">
        <v>333</v>
      </c>
      <c r="L25" s="17" t="s">
        <v>333</v>
      </c>
      <c r="M25" s="9" t="s">
        <v>524</v>
      </c>
      <c r="N25" s="9" t="s">
        <v>534</v>
      </c>
      <c r="O25" s="9" t="s">
        <v>525</v>
      </c>
      <c r="P25" s="9" t="s">
        <v>528</v>
      </c>
      <c r="Q25" s="3" t="s">
        <v>103</v>
      </c>
      <c r="R25" s="30"/>
    </row>
    <row r="26" spans="1:18" ht="66" customHeight="1" x14ac:dyDescent="0.25">
      <c r="A26" s="3" t="s">
        <v>307</v>
      </c>
      <c r="B26" s="5" t="s">
        <v>44</v>
      </c>
      <c r="C26" s="5" t="s">
        <v>45</v>
      </c>
      <c r="D26" s="5" t="s">
        <v>46</v>
      </c>
      <c r="E26" s="28" t="s">
        <v>172</v>
      </c>
      <c r="F26" s="2" t="s">
        <v>52</v>
      </c>
      <c r="G26" s="18" t="s">
        <v>59</v>
      </c>
      <c r="H26" s="2" t="s">
        <v>52</v>
      </c>
      <c r="I26" s="2" t="s">
        <v>62</v>
      </c>
      <c r="J26" s="17" t="s">
        <v>333</v>
      </c>
      <c r="K26" s="17" t="s">
        <v>334</v>
      </c>
      <c r="L26" s="17" t="s">
        <v>335</v>
      </c>
      <c r="M26" s="9" t="s">
        <v>524</v>
      </c>
      <c r="N26" s="9" t="s">
        <v>535</v>
      </c>
      <c r="O26" s="9" t="s">
        <v>528</v>
      </c>
      <c r="P26" s="9" t="s">
        <v>528</v>
      </c>
      <c r="Q26" s="3" t="s">
        <v>103</v>
      </c>
      <c r="R26" s="30"/>
    </row>
    <row r="27" spans="1:18" s="4" customFormat="1" ht="64.900000000000006" customHeight="1" x14ac:dyDescent="0.25">
      <c r="A27" s="5" t="s">
        <v>16</v>
      </c>
      <c r="B27" s="5" t="s">
        <v>34</v>
      </c>
      <c r="C27" s="5" t="s">
        <v>43</v>
      </c>
      <c r="D27" s="5" t="s">
        <v>36</v>
      </c>
      <c r="E27" s="28" t="s">
        <v>173</v>
      </c>
      <c r="F27" s="2" t="s">
        <v>53</v>
      </c>
      <c r="G27" s="2" t="s">
        <v>181</v>
      </c>
      <c r="H27" s="2" t="s">
        <v>53</v>
      </c>
      <c r="I27" s="2" t="s">
        <v>188</v>
      </c>
      <c r="J27" s="17" t="s">
        <v>188</v>
      </c>
      <c r="K27" s="17" t="s">
        <v>188</v>
      </c>
      <c r="L27" s="17" t="s">
        <v>189</v>
      </c>
      <c r="M27" s="9" t="s">
        <v>524</v>
      </c>
      <c r="N27" s="9" t="s">
        <v>536</v>
      </c>
      <c r="O27" s="9" t="s">
        <v>525</v>
      </c>
      <c r="P27" s="9" t="s">
        <v>528</v>
      </c>
      <c r="Q27" s="3" t="s">
        <v>103</v>
      </c>
      <c r="R27" s="12">
        <f>9620000-1000000</f>
        <v>8620000</v>
      </c>
    </row>
    <row r="28" spans="1:18" ht="51" customHeight="1" x14ac:dyDescent="0.25">
      <c r="A28" s="3" t="s">
        <v>309</v>
      </c>
      <c r="B28" s="5" t="s">
        <v>34</v>
      </c>
      <c r="C28" s="5" t="s">
        <v>43</v>
      </c>
      <c r="D28" s="5" t="s">
        <v>36</v>
      </c>
      <c r="E28" s="28" t="s">
        <v>174</v>
      </c>
      <c r="F28" s="2" t="s">
        <v>178</v>
      </c>
      <c r="G28" s="2" t="s">
        <v>180</v>
      </c>
      <c r="H28" s="2" t="s">
        <v>419</v>
      </c>
      <c r="I28" s="2" t="s">
        <v>190</v>
      </c>
      <c r="J28" s="17" t="s">
        <v>96</v>
      </c>
      <c r="K28" s="17" t="s">
        <v>343</v>
      </c>
      <c r="L28" s="17" t="s">
        <v>336</v>
      </c>
      <c r="M28" s="9" t="s">
        <v>537</v>
      </c>
      <c r="N28" s="9" t="s">
        <v>537</v>
      </c>
      <c r="O28" s="9" t="s">
        <v>537</v>
      </c>
      <c r="P28" s="9" t="s">
        <v>537</v>
      </c>
      <c r="Q28" s="3" t="s">
        <v>103</v>
      </c>
      <c r="R28" s="24">
        <f>1500000</f>
        <v>1500000</v>
      </c>
    </row>
    <row r="29" spans="1:18" ht="57" customHeight="1" x14ac:dyDescent="0.25">
      <c r="A29" s="3" t="s">
        <v>308</v>
      </c>
      <c r="B29" s="5" t="s">
        <v>34</v>
      </c>
      <c r="C29" s="5" t="s">
        <v>43</v>
      </c>
      <c r="D29" s="5" t="s">
        <v>36</v>
      </c>
      <c r="E29" s="28" t="s">
        <v>175</v>
      </c>
      <c r="F29" s="2" t="s">
        <v>54</v>
      </c>
      <c r="G29" s="2" t="s">
        <v>182</v>
      </c>
      <c r="H29" s="2" t="s">
        <v>191</v>
      </c>
      <c r="I29" s="2" t="s">
        <v>191</v>
      </c>
      <c r="J29" s="17" t="s">
        <v>191</v>
      </c>
      <c r="K29" s="17" t="s">
        <v>191</v>
      </c>
      <c r="L29" s="17" t="s">
        <v>191</v>
      </c>
      <c r="M29" s="9" t="s">
        <v>538</v>
      </c>
      <c r="N29" s="9" t="s">
        <v>539</v>
      </c>
      <c r="O29" s="9" t="s">
        <v>525</v>
      </c>
      <c r="P29" s="9" t="s">
        <v>528</v>
      </c>
      <c r="Q29" s="3" t="s">
        <v>103</v>
      </c>
      <c r="R29" s="24">
        <f>135589588.51-20000000</f>
        <v>115589588.50999999</v>
      </c>
    </row>
    <row r="30" spans="1:18" x14ac:dyDescent="0.25">
      <c r="A30" s="67" t="s">
        <v>17</v>
      </c>
      <c r="B30" s="67"/>
      <c r="C30" s="67"/>
      <c r="D30" s="67"/>
      <c r="E30" s="67"/>
      <c r="F30" s="67"/>
      <c r="G30" s="67"/>
      <c r="H30" s="67"/>
      <c r="I30" s="67"/>
      <c r="J30" s="67"/>
      <c r="K30" s="67"/>
      <c r="L30" s="67"/>
      <c r="M30" s="67"/>
      <c r="N30" s="67"/>
      <c r="O30" s="67"/>
      <c r="P30" s="67"/>
      <c r="Q30" s="67"/>
      <c r="R30" s="67"/>
    </row>
    <row r="31" spans="1:18" ht="87.6" customHeight="1" x14ac:dyDescent="0.25">
      <c r="A31" s="6" t="s">
        <v>310</v>
      </c>
      <c r="B31" s="6" t="s">
        <v>37</v>
      </c>
      <c r="C31" s="6" t="s">
        <v>63</v>
      </c>
      <c r="D31" s="6" t="s">
        <v>64</v>
      </c>
      <c r="E31" s="7" t="s">
        <v>18</v>
      </c>
      <c r="F31" s="6" t="s">
        <v>192</v>
      </c>
      <c r="G31" s="6" t="s">
        <v>424</v>
      </c>
      <c r="H31" s="6" t="s">
        <v>425</v>
      </c>
      <c r="I31" s="6" t="s">
        <v>96</v>
      </c>
      <c r="J31" s="9" t="s">
        <v>96</v>
      </c>
      <c r="K31" s="9" t="s">
        <v>96</v>
      </c>
      <c r="L31" s="9" t="s">
        <v>19</v>
      </c>
      <c r="M31" s="9" t="s">
        <v>537</v>
      </c>
      <c r="N31" s="9" t="s">
        <v>525</v>
      </c>
      <c r="O31" s="9" t="s">
        <v>525</v>
      </c>
      <c r="P31" s="9" t="s">
        <v>525</v>
      </c>
      <c r="Q31" s="6" t="s">
        <v>104</v>
      </c>
      <c r="R31" s="24">
        <v>0</v>
      </c>
    </row>
    <row r="32" spans="1:18" ht="69.599999999999994" customHeight="1" x14ac:dyDescent="0.25">
      <c r="A32" s="6" t="s">
        <v>311</v>
      </c>
      <c r="B32" s="6" t="s">
        <v>194</v>
      </c>
      <c r="C32" s="6" t="s">
        <v>65</v>
      </c>
      <c r="D32" s="6" t="s">
        <v>338</v>
      </c>
      <c r="E32" s="7" t="s">
        <v>193</v>
      </c>
      <c r="F32" s="6" t="s">
        <v>195</v>
      </c>
      <c r="G32" s="6" t="s">
        <v>339</v>
      </c>
      <c r="H32" s="6" t="s">
        <v>340</v>
      </c>
      <c r="I32" s="6" t="s">
        <v>96</v>
      </c>
      <c r="J32" s="9" t="s">
        <v>96</v>
      </c>
      <c r="K32" s="9" t="s">
        <v>96</v>
      </c>
      <c r="L32" s="6" t="s">
        <v>341</v>
      </c>
      <c r="M32" s="9" t="s">
        <v>537</v>
      </c>
      <c r="N32" s="9" t="s">
        <v>525</v>
      </c>
      <c r="O32" s="9" t="s">
        <v>525</v>
      </c>
      <c r="P32" s="9" t="s">
        <v>525</v>
      </c>
      <c r="Q32" s="6" t="s">
        <v>342</v>
      </c>
      <c r="R32" s="24">
        <f>500000</f>
        <v>500000</v>
      </c>
    </row>
    <row r="33" spans="1:18" ht="88.9" customHeight="1" x14ac:dyDescent="0.25">
      <c r="A33" s="6" t="s">
        <v>312</v>
      </c>
      <c r="B33" s="6" t="s">
        <v>66</v>
      </c>
      <c r="C33" s="6" t="s">
        <v>94</v>
      </c>
      <c r="D33" s="6" t="s">
        <v>95</v>
      </c>
      <c r="E33" s="7" t="s">
        <v>196</v>
      </c>
      <c r="F33" s="6" t="s">
        <v>197</v>
      </c>
      <c r="G33" s="13" t="s">
        <v>198</v>
      </c>
      <c r="H33" s="13" t="s">
        <v>225</v>
      </c>
      <c r="I33" s="6" t="s">
        <v>96</v>
      </c>
      <c r="J33" s="9" t="s">
        <v>96</v>
      </c>
      <c r="K33" s="9" t="s">
        <v>96</v>
      </c>
      <c r="L33" s="9" t="s">
        <v>225</v>
      </c>
      <c r="M33" s="9" t="s">
        <v>537</v>
      </c>
      <c r="N33" s="9" t="s">
        <v>525</v>
      </c>
      <c r="O33" s="9" t="s">
        <v>525</v>
      </c>
      <c r="P33" s="9" t="s">
        <v>525</v>
      </c>
      <c r="Q33" s="6" t="s">
        <v>103</v>
      </c>
      <c r="R33" s="24">
        <f>800000</f>
        <v>800000</v>
      </c>
    </row>
    <row r="34" spans="1:18" ht="78.599999999999994" customHeight="1" x14ac:dyDescent="0.25">
      <c r="A34" s="2" t="s">
        <v>227</v>
      </c>
      <c r="B34" s="13" t="s">
        <v>318</v>
      </c>
      <c r="C34" s="3" t="s">
        <v>200</v>
      </c>
      <c r="D34" s="3" t="s">
        <v>204</v>
      </c>
      <c r="E34" s="28" t="s">
        <v>199</v>
      </c>
      <c r="F34" s="3" t="s">
        <v>201</v>
      </c>
      <c r="G34" s="3" t="s">
        <v>202</v>
      </c>
      <c r="H34" s="3" t="s">
        <v>203</v>
      </c>
      <c r="I34" s="3" t="s">
        <v>96</v>
      </c>
      <c r="J34" s="3" t="s">
        <v>96</v>
      </c>
      <c r="K34" s="6" t="s">
        <v>203</v>
      </c>
      <c r="L34" s="6" t="s">
        <v>96</v>
      </c>
      <c r="M34" s="9" t="s">
        <v>537</v>
      </c>
      <c r="N34" s="9" t="s">
        <v>525</v>
      </c>
      <c r="O34" s="9" t="s">
        <v>525</v>
      </c>
      <c r="P34" s="9" t="s">
        <v>525</v>
      </c>
      <c r="Q34" s="6" t="s">
        <v>103</v>
      </c>
      <c r="R34" s="24">
        <f>375000</f>
        <v>375000</v>
      </c>
    </row>
    <row r="35" spans="1:18" ht="90.75" customHeight="1" x14ac:dyDescent="0.25">
      <c r="A35" s="3" t="s">
        <v>313</v>
      </c>
      <c r="B35" s="3" t="s">
        <v>323</v>
      </c>
      <c r="C35" s="3" t="s">
        <v>67</v>
      </c>
      <c r="D35" s="3" t="s">
        <v>207</v>
      </c>
      <c r="E35" s="8" t="s">
        <v>205</v>
      </c>
      <c r="F35" s="3" t="s">
        <v>206</v>
      </c>
      <c r="G35" s="3" t="s">
        <v>208</v>
      </c>
      <c r="H35" s="3" t="s">
        <v>426</v>
      </c>
      <c r="I35" s="3" t="s">
        <v>209</v>
      </c>
      <c r="J35" s="6" t="s">
        <v>209</v>
      </c>
      <c r="K35" s="6" t="s">
        <v>97</v>
      </c>
      <c r="L35" s="6" t="s">
        <v>96</v>
      </c>
      <c r="M35" s="9" t="s">
        <v>524</v>
      </c>
      <c r="N35" s="6" t="s">
        <v>209</v>
      </c>
      <c r="O35" s="9" t="s">
        <v>525</v>
      </c>
      <c r="P35" s="9" t="s">
        <v>525</v>
      </c>
      <c r="Q35" s="6" t="s">
        <v>103</v>
      </c>
      <c r="R35" s="24">
        <f>1308480</f>
        <v>1308480</v>
      </c>
    </row>
    <row r="36" spans="1:18" ht="93" customHeight="1" x14ac:dyDescent="0.25">
      <c r="A36" s="18" t="s">
        <v>226</v>
      </c>
      <c r="B36" s="3" t="s">
        <v>322</v>
      </c>
      <c r="C36" s="3" t="s">
        <v>319</v>
      </c>
      <c r="D36" s="3" t="s">
        <v>39</v>
      </c>
      <c r="E36" s="8" t="s">
        <v>210</v>
      </c>
      <c r="F36" s="3" t="s">
        <v>206</v>
      </c>
      <c r="G36" s="3" t="s">
        <v>211</v>
      </c>
      <c r="H36" s="3" t="s">
        <v>212</v>
      </c>
      <c r="I36" s="3" t="s">
        <v>96</v>
      </c>
      <c r="J36" s="6" t="s">
        <v>96</v>
      </c>
      <c r="K36" s="6" t="s">
        <v>96</v>
      </c>
      <c r="L36" s="3" t="s">
        <v>212</v>
      </c>
      <c r="M36" s="9" t="s">
        <v>537</v>
      </c>
      <c r="N36" s="9" t="s">
        <v>525</v>
      </c>
      <c r="O36" s="9" t="s">
        <v>525</v>
      </c>
      <c r="P36" s="9" t="s">
        <v>525</v>
      </c>
      <c r="Q36" s="6" t="s">
        <v>103</v>
      </c>
      <c r="R36" s="24">
        <f>0</f>
        <v>0</v>
      </c>
    </row>
    <row r="37" spans="1:18" ht="70.150000000000006" customHeight="1" x14ac:dyDescent="0.25">
      <c r="A37" s="18" t="s">
        <v>228</v>
      </c>
      <c r="B37" s="3" t="s">
        <v>321</v>
      </c>
      <c r="C37" s="3" t="s">
        <v>320</v>
      </c>
      <c r="D37" s="3" t="s">
        <v>324</v>
      </c>
      <c r="E37" s="8" t="s">
        <v>216</v>
      </c>
      <c r="F37" s="3" t="s">
        <v>215</v>
      </c>
      <c r="G37" s="3" t="s">
        <v>213</v>
      </c>
      <c r="H37" s="3" t="s">
        <v>214</v>
      </c>
      <c r="I37" s="3" t="s">
        <v>96</v>
      </c>
      <c r="J37" s="6" t="s">
        <v>96</v>
      </c>
      <c r="K37" s="6" t="s">
        <v>96</v>
      </c>
      <c r="L37" s="3" t="s">
        <v>214</v>
      </c>
      <c r="M37" s="9" t="s">
        <v>537</v>
      </c>
      <c r="N37" s="9" t="s">
        <v>525</v>
      </c>
      <c r="O37" s="9" t="s">
        <v>525</v>
      </c>
      <c r="P37" s="9" t="s">
        <v>525</v>
      </c>
      <c r="Q37" s="6" t="s">
        <v>103</v>
      </c>
      <c r="R37" s="24">
        <f>0</f>
        <v>0</v>
      </c>
    </row>
    <row r="38" spans="1:18" ht="70.150000000000006" customHeight="1" x14ac:dyDescent="0.25">
      <c r="A38" s="18" t="s">
        <v>228</v>
      </c>
      <c r="B38" s="3" t="s">
        <v>325</v>
      </c>
      <c r="C38" s="3" t="s">
        <v>217</v>
      </c>
      <c r="D38" s="3" t="s">
        <v>326</v>
      </c>
      <c r="E38" s="8" t="s">
        <v>217</v>
      </c>
      <c r="F38" s="3" t="s">
        <v>218</v>
      </c>
      <c r="G38" s="3" t="s">
        <v>219</v>
      </c>
      <c r="H38" s="3" t="s">
        <v>220</v>
      </c>
      <c r="I38" s="3" t="s">
        <v>96</v>
      </c>
      <c r="J38" s="6" t="s">
        <v>96</v>
      </c>
      <c r="K38" s="6" t="s">
        <v>96</v>
      </c>
      <c r="L38" s="3" t="s">
        <v>220</v>
      </c>
      <c r="M38" s="9" t="s">
        <v>537</v>
      </c>
      <c r="N38" s="9" t="s">
        <v>525</v>
      </c>
      <c r="O38" s="9" t="s">
        <v>525</v>
      </c>
      <c r="P38" s="9" t="s">
        <v>525</v>
      </c>
      <c r="Q38" s="6" t="s">
        <v>103</v>
      </c>
      <c r="R38" s="24">
        <f>175000</f>
        <v>175000</v>
      </c>
    </row>
    <row r="39" spans="1:18" ht="103.5" customHeight="1" x14ac:dyDescent="0.25">
      <c r="A39" s="18" t="s">
        <v>228</v>
      </c>
      <c r="B39" s="3" t="s">
        <v>327</v>
      </c>
      <c r="C39" s="3" t="s">
        <v>328</v>
      </c>
      <c r="D39" s="3" t="s">
        <v>329</v>
      </c>
      <c r="E39" s="8" t="s">
        <v>221</v>
      </c>
      <c r="F39" s="3" t="s">
        <v>222</v>
      </c>
      <c r="G39" s="3" t="s">
        <v>223</v>
      </c>
      <c r="H39" s="3" t="s">
        <v>224</v>
      </c>
      <c r="I39" s="3" t="s">
        <v>96</v>
      </c>
      <c r="J39" s="6" t="s">
        <v>96</v>
      </c>
      <c r="K39" s="6" t="s">
        <v>96</v>
      </c>
      <c r="L39" s="3" t="s">
        <v>224</v>
      </c>
      <c r="M39" s="9" t="s">
        <v>537</v>
      </c>
      <c r="N39" s="9" t="s">
        <v>525</v>
      </c>
      <c r="O39" s="9" t="s">
        <v>525</v>
      </c>
      <c r="P39" s="9" t="s">
        <v>525</v>
      </c>
      <c r="Q39" s="6" t="s">
        <v>103</v>
      </c>
      <c r="R39" s="24">
        <f>175000</f>
        <v>175000</v>
      </c>
    </row>
    <row r="40" spans="1:18" x14ac:dyDescent="0.25">
      <c r="A40" s="67" t="s">
        <v>20</v>
      </c>
      <c r="B40" s="67"/>
      <c r="C40" s="67"/>
      <c r="D40" s="67"/>
      <c r="E40" s="67"/>
      <c r="F40" s="67"/>
      <c r="G40" s="67"/>
      <c r="H40" s="67"/>
      <c r="I40" s="67"/>
      <c r="J40" s="67"/>
      <c r="K40" s="67"/>
      <c r="L40" s="67"/>
      <c r="M40" s="67"/>
      <c r="N40" s="67"/>
      <c r="O40" s="67"/>
      <c r="P40" s="67"/>
      <c r="Q40" s="67"/>
      <c r="R40" s="67"/>
    </row>
    <row r="41" spans="1:18" ht="74.25" customHeight="1" x14ac:dyDescent="0.25">
      <c r="A41" s="6" t="s">
        <v>314</v>
      </c>
      <c r="B41" s="6" t="s">
        <v>68</v>
      </c>
      <c r="C41" s="6" t="s">
        <v>69</v>
      </c>
      <c r="D41" s="6" t="s">
        <v>70</v>
      </c>
      <c r="E41" s="14" t="s">
        <v>21</v>
      </c>
      <c r="F41" s="18" t="s">
        <v>229</v>
      </c>
      <c r="G41" s="19" t="s">
        <v>230</v>
      </c>
      <c r="H41" s="19" t="s">
        <v>231</v>
      </c>
      <c r="I41" s="19" t="s">
        <v>232</v>
      </c>
      <c r="J41" s="19" t="s">
        <v>547</v>
      </c>
      <c r="K41" s="19" t="s">
        <v>233</v>
      </c>
      <c r="L41" s="19" t="s">
        <v>234</v>
      </c>
      <c r="M41" s="9" t="s">
        <v>524</v>
      </c>
      <c r="N41" s="9" t="s">
        <v>550</v>
      </c>
      <c r="O41" s="9" t="s">
        <v>525</v>
      </c>
      <c r="P41" s="23" t="s">
        <v>525</v>
      </c>
      <c r="Q41" s="9" t="s">
        <v>347</v>
      </c>
      <c r="R41" s="29">
        <v>5309205.8</v>
      </c>
    </row>
    <row r="42" spans="1:18" ht="66.75" customHeight="1" x14ac:dyDescent="0.25">
      <c r="A42" s="6" t="s">
        <v>565</v>
      </c>
      <c r="B42" s="6" t="s">
        <v>68</v>
      </c>
      <c r="C42" s="6" t="s">
        <v>348</v>
      </c>
      <c r="D42" s="6" t="s">
        <v>70</v>
      </c>
      <c r="E42" s="14" t="s">
        <v>349</v>
      </c>
      <c r="F42" s="18" t="s">
        <v>350</v>
      </c>
      <c r="G42" s="19" t="s">
        <v>351</v>
      </c>
      <c r="H42" s="19" t="s">
        <v>438</v>
      </c>
      <c r="I42" s="19" t="s">
        <v>352</v>
      </c>
      <c r="J42" s="19" t="s">
        <v>438</v>
      </c>
      <c r="K42" s="19" t="s">
        <v>353</v>
      </c>
      <c r="L42" s="16" t="s">
        <v>96</v>
      </c>
      <c r="M42" s="9" t="s">
        <v>524</v>
      </c>
      <c r="N42" s="19" t="s">
        <v>438</v>
      </c>
      <c r="O42" s="9" t="s">
        <v>525</v>
      </c>
      <c r="P42" s="23" t="s">
        <v>525</v>
      </c>
      <c r="Q42" s="9" t="s">
        <v>103</v>
      </c>
      <c r="R42" s="29">
        <v>2288308.2799999998</v>
      </c>
    </row>
    <row r="43" spans="1:18" s="10" customFormat="1" ht="84" customHeight="1" x14ac:dyDescent="0.25">
      <c r="A43" s="6" t="s">
        <v>315</v>
      </c>
      <c r="B43" s="6" t="s">
        <v>68</v>
      </c>
      <c r="C43" s="6" t="s">
        <v>69</v>
      </c>
      <c r="D43" s="6" t="s">
        <v>70</v>
      </c>
      <c r="E43" s="14" t="s">
        <v>109</v>
      </c>
      <c r="F43" s="18" t="s">
        <v>244</v>
      </c>
      <c r="G43" s="18" t="s">
        <v>245</v>
      </c>
      <c r="H43" s="18" t="s">
        <v>246</v>
      </c>
      <c r="I43" s="6" t="s">
        <v>277</v>
      </c>
      <c r="J43" s="6" t="s">
        <v>276</v>
      </c>
      <c r="K43" s="9" t="s">
        <v>278</v>
      </c>
      <c r="L43" s="9" t="s">
        <v>275</v>
      </c>
      <c r="M43" s="9" t="s">
        <v>519</v>
      </c>
      <c r="N43" s="9" t="s">
        <v>526</v>
      </c>
      <c r="O43" s="9" t="s">
        <v>551</v>
      </c>
      <c r="P43" s="23" t="s">
        <v>552</v>
      </c>
      <c r="Q43" s="9" t="s">
        <v>347</v>
      </c>
      <c r="R43" s="29">
        <v>8802000</v>
      </c>
    </row>
    <row r="44" spans="1:18" ht="120" customHeight="1" x14ac:dyDescent="0.25">
      <c r="A44" s="6" t="s">
        <v>316</v>
      </c>
      <c r="B44" s="6" t="s">
        <v>68</v>
      </c>
      <c r="C44" s="6" t="s">
        <v>90</v>
      </c>
      <c r="D44" s="6" t="s">
        <v>70</v>
      </c>
      <c r="E44" s="14" t="s">
        <v>247</v>
      </c>
      <c r="F44" s="18" t="s">
        <v>248</v>
      </c>
      <c r="G44" s="18" t="s">
        <v>249</v>
      </c>
      <c r="H44" s="18" t="s">
        <v>250</v>
      </c>
      <c r="I44" s="6" t="s">
        <v>281</v>
      </c>
      <c r="J44" s="6" t="s">
        <v>548</v>
      </c>
      <c r="K44" s="9" t="s">
        <v>279</v>
      </c>
      <c r="L44" s="9" t="s">
        <v>280</v>
      </c>
      <c r="M44" s="9" t="s">
        <v>519</v>
      </c>
      <c r="N44" s="9" t="s">
        <v>553</v>
      </c>
      <c r="O44" s="9" t="s">
        <v>554</v>
      </c>
      <c r="P44" s="23" t="s">
        <v>555</v>
      </c>
      <c r="Q44" s="9" t="s">
        <v>347</v>
      </c>
      <c r="R44" s="29">
        <v>5000000</v>
      </c>
    </row>
    <row r="45" spans="1:18" s="4" customFormat="1" ht="88.5" customHeight="1" x14ac:dyDescent="0.25">
      <c r="A45" s="9" t="s">
        <v>440</v>
      </c>
      <c r="B45" s="9" t="s">
        <v>68</v>
      </c>
      <c r="C45" s="9" t="s">
        <v>91</v>
      </c>
      <c r="D45" s="9" t="s">
        <v>70</v>
      </c>
      <c r="E45" s="15" t="s">
        <v>22</v>
      </c>
      <c r="F45" s="18" t="s">
        <v>251</v>
      </c>
      <c r="G45" s="18" t="s">
        <v>252</v>
      </c>
      <c r="H45" s="18" t="s">
        <v>439</v>
      </c>
      <c r="I45" s="6" t="s">
        <v>96</v>
      </c>
      <c r="J45" s="6" t="s">
        <v>549</v>
      </c>
      <c r="K45" s="9" t="s">
        <v>96</v>
      </c>
      <c r="L45" s="9" t="s">
        <v>96</v>
      </c>
      <c r="M45" s="9" t="s">
        <v>524</v>
      </c>
      <c r="N45" s="9" t="s">
        <v>556</v>
      </c>
      <c r="O45" s="9" t="s">
        <v>557</v>
      </c>
      <c r="P45" s="23" t="s">
        <v>558</v>
      </c>
      <c r="Q45" s="9" t="s">
        <v>347</v>
      </c>
      <c r="R45" s="29">
        <v>12000000</v>
      </c>
    </row>
    <row r="46" spans="1:18" ht="51" x14ac:dyDescent="0.25">
      <c r="A46" s="6" t="s">
        <v>330</v>
      </c>
      <c r="B46" s="6" t="s">
        <v>68</v>
      </c>
      <c r="C46" s="6" t="s">
        <v>69</v>
      </c>
      <c r="D46" s="6" t="s">
        <v>70</v>
      </c>
      <c r="E46" s="14" t="s">
        <v>235</v>
      </c>
      <c r="F46" s="18" t="s">
        <v>236</v>
      </c>
      <c r="G46" s="18" t="s">
        <v>237</v>
      </c>
      <c r="H46" s="18" t="s">
        <v>238</v>
      </c>
      <c r="I46" s="18" t="s">
        <v>239</v>
      </c>
      <c r="J46" s="18" t="s">
        <v>96</v>
      </c>
      <c r="K46" s="18" t="s">
        <v>240</v>
      </c>
      <c r="L46" s="18" t="s">
        <v>240</v>
      </c>
      <c r="M46" s="9" t="s">
        <v>537</v>
      </c>
      <c r="N46" s="9" t="s">
        <v>332</v>
      </c>
      <c r="O46" s="9" t="s">
        <v>332</v>
      </c>
      <c r="P46" s="23" t="s">
        <v>332</v>
      </c>
      <c r="Q46" s="9" t="s">
        <v>347</v>
      </c>
      <c r="R46" s="29">
        <v>2000000</v>
      </c>
    </row>
    <row r="47" spans="1:18" ht="100.5" customHeight="1" x14ac:dyDescent="0.25">
      <c r="A47" s="6" t="s">
        <v>441</v>
      </c>
      <c r="B47" s="6" t="s">
        <v>68</v>
      </c>
      <c r="C47" s="6" t="s">
        <v>90</v>
      </c>
      <c r="D47" s="6" t="s">
        <v>70</v>
      </c>
      <c r="E47" s="14" t="s">
        <v>241</v>
      </c>
      <c r="F47" s="18" t="s">
        <v>242</v>
      </c>
      <c r="G47" s="18" t="s">
        <v>243</v>
      </c>
      <c r="H47" s="18" t="s">
        <v>442</v>
      </c>
      <c r="I47" s="18" t="s">
        <v>282</v>
      </c>
      <c r="J47" s="18" t="s">
        <v>96</v>
      </c>
      <c r="K47" s="18" t="s">
        <v>283</v>
      </c>
      <c r="L47" s="18" t="s">
        <v>283</v>
      </c>
      <c r="M47" s="9" t="s">
        <v>537</v>
      </c>
      <c r="N47" s="9" t="s">
        <v>559</v>
      </c>
      <c r="O47" s="9" t="s">
        <v>560</v>
      </c>
      <c r="P47" s="23" t="s">
        <v>561</v>
      </c>
      <c r="Q47" s="9" t="s">
        <v>347</v>
      </c>
      <c r="R47" s="29">
        <v>15284400</v>
      </c>
    </row>
    <row r="48" spans="1:18" s="10" customFormat="1" ht="103.5" customHeight="1" x14ac:dyDescent="0.25">
      <c r="A48" s="6" t="s">
        <v>416</v>
      </c>
      <c r="B48" s="6" t="s">
        <v>68</v>
      </c>
      <c r="C48" s="6" t="s">
        <v>69</v>
      </c>
      <c r="D48" s="6" t="s">
        <v>70</v>
      </c>
      <c r="E48" s="7" t="s">
        <v>354</v>
      </c>
      <c r="F48" s="6" t="s">
        <v>355</v>
      </c>
      <c r="G48" s="6" t="s">
        <v>443</v>
      </c>
      <c r="H48" s="6" t="s">
        <v>356</v>
      </c>
      <c r="I48" s="6" t="s">
        <v>96</v>
      </c>
      <c r="J48" s="6" t="s">
        <v>356</v>
      </c>
      <c r="K48" s="6" t="s">
        <v>96</v>
      </c>
      <c r="L48" s="6" t="s">
        <v>356</v>
      </c>
      <c r="M48" s="9" t="s">
        <v>524</v>
      </c>
      <c r="N48" s="9" t="s">
        <v>356</v>
      </c>
      <c r="O48" s="9" t="s">
        <v>525</v>
      </c>
      <c r="P48" s="23" t="s">
        <v>525</v>
      </c>
      <c r="Q48" s="23" t="s">
        <v>103</v>
      </c>
      <c r="R48" s="29">
        <v>1231298.81</v>
      </c>
    </row>
    <row r="49" spans="1:19" s="10" customFormat="1" ht="137.25" customHeight="1" x14ac:dyDescent="0.25">
      <c r="A49" s="6" t="s">
        <v>445</v>
      </c>
      <c r="B49" s="6" t="s">
        <v>68</v>
      </c>
      <c r="C49" s="6" t="s">
        <v>69</v>
      </c>
      <c r="D49" s="6" t="s">
        <v>70</v>
      </c>
      <c r="E49" s="7" t="s">
        <v>357</v>
      </c>
      <c r="F49" s="6" t="s">
        <v>358</v>
      </c>
      <c r="G49" s="6" t="s">
        <v>444</v>
      </c>
      <c r="H49" s="6" t="s">
        <v>446</v>
      </c>
      <c r="I49" s="6" t="s">
        <v>96</v>
      </c>
      <c r="J49" s="6" t="s">
        <v>446</v>
      </c>
      <c r="K49" s="6" t="s">
        <v>96</v>
      </c>
      <c r="L49" s="6" t="s">
        <v>446</v>
      </c>
      <c r="M49" s="9" t="s">
        <v>524</v>
      </c>
      <c r="N49" s="9" t="s">
        <v>562</v>
      </c>
      <c r="O49" s="9" t="s">
        <v>563</v>
      </c>
      <c r="P49" s="23" t="s">
        <v>564</v>
      </c>
      <c r="Q49" s="23" t="s">
        <v>103</v>
      </c>
      <c r="R49" s="29">
        <v>3440332.7999999998</v>
      </c>
    </row>
    <row r="50" spans="1:19" s="10" customFormat="1" ht="87.6" customHeight="1" x14ac:dyDescent="0.25">
      <c r="A50" s="6" t="s">
        <v>449</v>
      </c>
      <c r="B50" s="6" t="s">
        <v>68</v>
      </c>
      <c r="C50" s="6" t="s">
        <v>359</v>
      </c>
      <c r="D50" s="6" t="s">
        <v>70</v>
      </c>
      <c r="E50" s="7" t="s">
        <v>360</v>
      </c>
      <c r="F50" s="6" t="s">
        <v>361</v>
      </c>
      <c r="G50" s="6" t="s">
        <v>447</v>
      </c>
      <c r="H50" s="6" t="s">
        <v>362</v>
      </c>
      <c r="I50" s="6" t="s">
        <v>96</v>
      </c>
      <c r="J50" s="6" t="s">
        <v>96</v>
      </c>
      <c r="K50" s="6" t="s">
        <v>96</v>
      </c>
      <c r="L50" s="6" t="s">
        <v>362</v>
      </c>
      <c r="M50" s="9" t="s">
        <v>537</v>
      </c>
      <c r="N50" s="9" t="s">
        <v>525</v>
      </c>
      <c r="O50" s="9" t="s">
        <v>525</v>
      </c>
      <c r="P50" s="9" t="s">
        <v>525</v>
      </c>
      <c r="Q50" s="23" t="s">
        <v>103</v>
      </c>
      <c r="R50" s="29">
        <v>7059495.3600000003</v>
      </c>
      <c r="S50" s="20"/>
    </row>
    <row r="51" spans="1:19" s="10" customFormat="1" ht="60" customHeight="1" x14ac:dyDescent="0.25">
      <c r="A51" s="9" t="s">
        <v>448</v>
      </c>
      <c r="B51" s="9" t="s">
        <v>68</v>
      </c>
      <c r="C51" s="9" t="s">
        <v>92</v>
      </c>
      <c r="D51" s="9" t="s">
        <v>93</v>
      </c>
      <c r="E51" s="21" t="s">
        <v>450</v>
      </c>
      <c r="F51" s="9" t="s">
        <v>451</v>
      </c>
      <c r="G51" s="9" t="s">
        <v>454</v>
      </c>
      <c r="H51" s="9" t="s">
        <v>452</v>
      </c>
      <c r="I51" s="9" t="s">
        <v>96</v>
      </c>
      <c r="J51" s="9" t="s">
        <v>96</v>
      </c>
      <c r="K51" s="9" t="s">
        <v>377</v>
      </c>
      <c r="L51" s="9" t="s">
        <v>453</v>
      </c>
      <c r="M51" s="9" t="s">
        <v>537</v>
      </c>
      <c r="N51" s="9" t="s">
        <v>525</v>
      </c>
      <c r="O51" s="9" t="s">
        <v>525</v>
      </c>
      <c r="P51" s="9" t="s">
        <v>525</v>
      </c>
      <c r="Q51" s="23" t="s">
        <v>103</v>
      </c>
      <c r="R51" s="29">
        <v>714962.24</v>
      </c>
    </row>
    <row r="52" spans="1:19" s="10" customFormat="1" ht="73.5" customHeight="1" x14ac:dyDescent="0.25">
      <c r="A52" s="6" t="s">
        <v>455</v>
      </c>
      <c r="B52" s="6" t="s">
        <v>68</v>
      </c>
      <c r="C52" s="6" t="s">
        <v>359</v>
      </c>
      <c r="D52" s="6" t="s">
        <v>70</v>
      </c>
      <c r="E52" s="7" t="s">
        <v>456</v>
      </c>
      <c r="F52" s="6" t="s">
        <v>363</v>
      </c>
      <c r="G52" s="6" t="s">
        <v>364</v>
      </c>
      <c r="H52" s="6" t="s">
        <v>365</v>
      </c>
      <c r="I52" s="6" t="s">
        <v>96</v>
      </c>
      <c r="J52" s="6" t="s">
        <v>96</v>
      </c>
      <c r="K52" s="6" t="s">
        <v>365</v>
      </c>
      <c r="L52" s="6" t="s">
        <v>96</v>
      </c>
      <c r="M52" s="9" t="s">
        <v>537</v>
      </c>
      <c r="N52" s="9" t="s">
        <v>525</v>
      </c>
      <c r="O52" s="9" t="s">
        <v>525</v>
      </c>
      <c r="P52" s="9" t="s">
        <v>525</v>
      </c>
      <c r="Q52" s="23" t="s">
        <v>103</v>
      </c>
      <c r="R52" s="29">
        <v>3000000</v>
      </c>
    </row>
    <row r="53" spans="1:19" s="22" customFormat="1" ht="89.25" customHeight="1" x14ac:dyDescent="0.25">
      <c r="A53" s="9" t="s">
        <v>457</v>
      </c>
      <c r="B53" s="9" t="s">
        <v>68</v>
      </c>
      <c r="C53" s="9" t="s">
        <v>91</v>
      </c>
      <c r="D53" s="9" t="s">
        <v>70</v>
      </c>
      <c r="E53" s="21" t="s">
        <v>366</v>
      </c>
      <c r="F53" s="9" t="s">
        <v>367</v>
      </c>
      <c r="G53" s="9" t="s">
        <v>464</v>
      </c>
      <c r="H53" s="9" t="s">
        <v>463</v>
      </c>
      <c r="I53" s="6" t="s">
        <v>332</v>
      </c>
      <c r="J53" s="9" t="s">
        <v>463</v>
      </c>
      <c r="K53" s="9" t="s">
        <v>96</v>
      </c>
      <c r="L53" s="9" t="s">
        <v>368</v>
      </c>
      <c r="M53" s="9" t="s">
        <v>524</v>
      </c>
      <c r="N53" s="9" t="s">
        <v>463</v>
      </c>
      <c r="O53" s="9" t="s">
        <v>525</v>
      </c>
      <c r="P53" s="23" t="s">
        <v>525</v>
      </c>
      <c r="Q53" s="23" t="s">
        <v>103</v>
      </c>
      <c r="R53" s="29">
        <v>500000</v>
      </c>
    </row>
    <row r="54" spans="1:19" s="22" customFormat="1" ht="93.75" customHeight="1" x14ac:dyDescent="0.25">
      <c r="A54" s="9" t="s">
        <v>462</v>
      </c>
      <c r="B54" s="9" t="s">
        <v>68</v>
      </c>
      <c r="C54" s="9" t="s">
        <v>91</v>
      </c>
      <c r="D54" s="9" t="s">
        <v>70</v>
      </c>
      <c r="E54" s="21" t="s">
        <v>369</v>
      </c>
      <c r="F54" s="9" t="s">
        <v>367</v>
      </c>
      <c r="G54" s="9" t="s">
        <v>464</v>
      </c>
      <c r="H54" s="9" t="s">
        <v>463</v>
      </c>
      <c r="I54" s="6" t="s">
        <v>332</v>
      </c>
      <c r="J54" s="6" t="s">
        <v>463</v>
      </c>
      <c r="K54" s="9" t="s">
        <v>463</v>
      </c>
      <c r="L54" s="6" t="s">
        <v>332</v>
      </c>
      <c r="M54" s="9" t="s">
        <v>524</v>
      </c>
      <c r="N54" s="6" t="s">
        <v>463</v>
      </c>
      <c r="O54" s="9" t="s">
        <v>525</v>
      </c>
      <c r="P54" s="23" t="s">
        <v>525</v>
      </c>
      <c r="Q54" s="23" t="s">
        <v>103</v>
      </c>
      <c r="R54" s="29">
        <v>300000</v>
      </c>
    </row>
    <row r="55" spans="1:19" s="22" customFormat="1" ht="108.75" customHeight="1" x14ac:dyDescent="0.25">
      <c r="A55" s="9" t="s">
        <v>458</v>
      </c>
      <c r="B55" s="9" t="s">
        <v>68</v>
      </c>
      <c r="C55" s="9" t="s">
        <v>91</v>
      </c>
      <c r="D55" s="9" t="s">
        <v>70</v>
      </c>
      <c r="E55" s="21" t="s">
        <v>370</v>
      </c>
      <c r="F55" s="9" t="s">
        <v>367</v>
      </c>
      <c r="G55" s="9" t="s">
        <v>464</v>
      </c>
      <c r="H55" s="9" t="s">
        <v>463</v>
      </c>
      <c r="I55" s="6" t="s">
        <v>332</v>
      </c>
      <c r="J55" s="6" t="s">
        <v>463</v>
      </c>
      <c r="K55" s="9" t="s">
        <v>463</v>
      </c>
      <c r="L55" s="6" t="s">
        <v>332</v>
      </c>
      <c r="M55" s="9" t="s">
        <v>524</v>
      </c>
      <c r="N55" s="6" t="s">
        <v>463</v>
      </c>
      <c r="O55" s="9" t="s">
        <v>525</v>
      </c>
      <c r="P55" s="23" t="s">
        <v>525</v>
      </c>
      <c r="Q55" s="23" t="s">
        <v>103</v>
      </c>
      <c r="R55" s="29">
        <v>700000</v>
      </c>
    </row>
    <row r="56" spans="1:19" s="22" customFormat="1" ht="96.75" customHeight="1" x14ac:dyDescent="0.25">
      <c r="A56" s="9" t="s">
        <v>458</v>
      </c>
      <c r="B56" s="9" t="s">
        <v>68</v>
      </c>
      <c r="C56" s="9" t="s">
        <v>91</v>
      </c>
      <c r="D56" s="9" t="s">
        <v>70</v>
      </c>
      <c r="E56" s="21" t="s">
        <v>371</v>
      </c>
      <c r="F56" s="9" t="s">
        <v>367</v>
      </c>
      <c r="G56" s="9" t="s">
        <v>464</v>
      </c>
      <c r="H56" s="9" t="s">
        <v>463</v>
      </c>
      <c r="I56" s="6" t="s">
        <v>332</v>
      </c>
      <c r="J56" s="6" t="s">
        <v>463</v>
      </c>
      <c r="K56" s="9" t="s">
        <v>463</v>
      </c>
      <c r="L56" s="6" t="s">
        <v>332</v>
      </c>
      <c r="M56" s="9" t="s">
        <v>524</v>
      </c>
      <c r="N56" s="6" t="s">
        <v>463</v>
      </c>
      <c r="O56" s="9" t="s">
        <v>525</v>
      </c>
      <c r="P56" s="23" t="s">
        <v>525</v>
      </c>
      <c r="Q56" s="23" t="s">
        <v>103</v>
      </c>
      <c r="R56" s="29">
        <v>300000</v>
      </c>
    </row>
    <row r="57" spans="1:19" s="22" customFormat="1" ht="102" x14ac:dyDescent="0.25">
      <c r="A57" s="9" t="s">
        <v>459</v>
      </c>
      <c r="B57" s="9" t="s">
        <v>68</v>
      </c>
      <c r="C57" s="9" t="s">
        <v>91</v>
      </c>
      <c r="D57" s="9" t="s">
        <v>70</v>
      </c>
      <c r="E57" s="21" t="s">
        <v>372</v>
      </c>
      <c r="F57" s="9" t="s">
        <v>367</v>
      </c>
      <c r="G57" s="9" t="s">
        <v>464</v>
      </c>
      <c r="H57" s="9" t="s">
        <v>463</v>
      </c>
      <c r="I57" s="6" t="s">
        <v>332</v>
      </c>
      <c r="J57" s="6" t="s">
        <v>463</v>
      </c>
      <c r="K57" s="9" t="s">
        <v>463</v>
      </c>
      <c r="L57" s="6" t="s">
        <v>332</v>
      </c>
      <c r="M57" s="9" t="s">
        <v>524</v>
      </c>
      <c r="N57" s="6" t="s">
        <v>463</v>
      </c>
      <c r="O57" s="9" t="s">
        <v>525</v>
      </c>
      <c r="P57" s="23" t="s">
        <v>525</v>
      </c>
      <c r="Q57" s="23" t="s">
        <v>103</v>
      </c>
      <c r="R57" s="29">
        <v>500000</v>
      </c>
    </row>
    <row r="58" spans="1:19" s="22" customFormat="1" ht="76.5" x14ac:dyDescent="0.25">
      <c r="A58" s="9" t="s">
        <v>460</v>
      </c>
      <c r="B58" s="9" t="s">
        <v>68</v>
      </c>
      <c r="C58" s="9" t="s">
        <v>359</v>
      </c>
      <c r="D58" s="9" t="s">
        <v>70</v>
      </c>
      <c r="E58" s="21" t="s">
        <v>373</v>
      </c>
      <c r="F58" s="9" t="s">
        <v>367</v>
      </c>
      <c r="G58" s="9" t="s">
        <v>464</v>
      </c>
      <c r="H58" s="9" t="s">
        <v>463</v>
      </c>
      <c r="I58" s="6" t="s">
        <v>332</v>
      </c>
      <c r="J58" s="6" t="s">
        <v>463</v>
      </c>
      <c r="K58" s="9" t="s">
        <v>463</v>
      </c>
      <c r="L58" s="6" t="s">
        <v>332</v>
      </c>
      <c r="M58" s="9" t="s">
        <v>524</v>
      </c>
      <c r="N58" s="6" t="s">
        <v>463</v>
      </c>
      <c r="O58" s="9" t="s">
        <v>525</v>
      </c>
      <c r="P58" s="23" t="s">
        <v>525</v>
      </c>
      <c r="Q58" s="23" t="s">
        <v>103</v>
      </c>
      <c r="R58" s="29">
        <v>600000</v>
      </c>
    </row>
    <row r="59" spans="1:19" s="22" customFormat="1" ht="51" x14ac:dyDescent="0.25">
      <c r="A59" s="9" t="s">
        <v>374</v>
      </c>
      <c r="B59" s="9" t="s">
        <v>68</v>
      </c>
      <c r="C59" s="9" t="s">
        <v>91</v>
      </c>
      <c r="D59" s="9" t="s">
        <v>70</v>
      </c>
      <c r="E59" s="21" t="s">
        <v>375</v>
      </c>
      <c r="F59" s="9" t="s">
        <v>367</v>
      </c>
      <c r="G59" s="9" t="s">
        <v>464</v>
      </c>
      <c r="H59" s="9" t="s">
        <v>463</v>
      </c>
      <c r="I59" s="6" t="s">
        <v>332</v>
      </c>
      <c r="J59" s="6" t="s">
        <v>463</v>
      </c>
      <c r="K59" s="9" t="s">
        <v>463</v>
      </c>
      <c r="L59" s="6" t="s">
        <v>332</v>
      </c>
      <c r="M59" s="9" t="s">
        <v>524</v>
      </c>
      <c r="N59" s="6" t="s">
        <v>463</v>
      </c>
      <c r="O59" s="9" t="s">
        <v>525</v>
      </c>
      <c r="P59" s="23" t="s">
        <v>525</v>
      </c>
      <c r="Q59" s="23" t="s">
        <v>103</v>
      </c>
      <c r="R59" s="29">
        <v>469996.70999999996</v>
      </c>
    </row>
    <row r="60" spans="1:19" s="22" customFormat="1" ht="88.5" customHeight="1" x14ac:dyDescent="0.25">
      <c r="A60" s="9" t="s">
        <v>461</v>
      </c>
      <c r="B60" s="9" t="s">
        <v>68</v>
      </c>
      <c r="C60" s="9" t="s">
        <v>359</v>
      </c>
      <c r="D60" s="9" t="s">
        <v>70</v>
      </c>
      <c r="E60" s="21" t="s">
        <v>376</v>
      </c>
      <c r="F60" s="9" t="s">
        <v>367</v>
      </c>
      <c r="G60" s="9" t="s">
        <v>464</v>
      </c>
      <c r="H60" s="9" t="s">
        <v>463</v>
      </c>
      <c r="I60" s="6" t="s">
        <v>332</v>
      </c>
      <c r="J60" s="6" t="s">
        <v>463</v>
      </c>
      <c r="K60" s="9" t="s">
        <v>463</v>
      </c>
      <c r="L60" s="6" t="s">
        <v>332</v>
      </c>
      <c r="M60" s="9" t="s">
        <v>524</v>
      </c>
      <c r="N60" s="6" t="s">
        <v>463</v>
      </c>
      <c r="O60" s="9" t="s">
        <v>525</v>
      </c>
      <c r="P60" s="23" t="s">
        <v>525</v>
      </c>
      <c r="Q60" s="23" t="s">
        <v>103</v>
      </c>
      <c r="R60" s="29">
        <v>500000</v>
      </c>
    </row>
    <row r="61" spans="1:19" x14ac:dyDescent="0.25">
      <c r="A61" s="67" t="s">
        <v>23</v>
      </c>
      <c r="B61" s="67"/>
      <c r="C61" s="67"/>
      <c r="D61" s="67"/>
      <c r="E61" s="67"/>
      <c r="F61" s="67"/>
      <c r="G61" s="67"/>
      <c r="H61" s="67"/>
      <c r="I61" s="67"/>
      <c r="J61" s="67"/>
      <c r="K61" s="67"/>
      <c r="L61" s="67"/>
      <c r="M61" s="67"/>
      <c r="N61" s="67"/>
      <c r="O61" s="67"/>
      <c r="P61" s="67"/>
      <c r="Q61" s="67"/>
      <c r="R61" s="67"/>
    </row>
    <row r="62" spans="1:19" ht="72" customHeight="1" x14ac:dyDescent="0.25">
      <c r="A62" s="6" t="s">
        <v>267</v>
      </c>
      <c r="B62" s="6" t="s">
        <v>71</v>
      </c>
      <c r="C62" s="6" t="s">
        <v>72</v>
      </c>
      <c r="D62" s="6" t="s">
        <v>73</v>
      </c>
      <c r="E62" s="7" t="s">
        <v>263</v>
      </c>
      <c r="F62" s="18" t="s">
        <v>253</v>
      </c>
      <c r="G62" s="18" t="s">
        <v>254</v>
      </c>
      <c r="H62" s="18" t="s">
        <v>337</v>
      </c>
      <c r="I62" s="6" t="s">
        <v>271</v>
      </c>
      <c r="J62" s="6" t="s">
        <v>546</v>
      </c>
      <c r="K62" s="6" t="s">
        <v>378</v>
      </c>
      <c r="L62" s="6" t="s">
        <v>379</v>
      </c>
      <c r="M62" s="9" t="s">
        <v>520</v>
      </c>
      <c r="N62" s="9" t="s">
        <v>566</v>
      </c>
      <c r="O62" s="9" t="s">
        <v>525</v>
      </c>
      <c r="P62" s="9" t="s">
        <v>525</v>
      </c>
      <c r="Q62" s="6" t="s">
        <v>103</v>
      </c>
      <c r="R62" s="24">
        <v>15572062.82</v>
      </c>
    </row>
    <row r="63" spans="1:19" ht="73.150000000000006" customHeight="1" x14ac:dyDescent="0.25">
      <c r="A63" s="6" t="s">
        <v>268</v>
      </c>
      <c r="B63" s="6" t="s">
        <v>71</v>
      </c>
      <c r="C63" s="6" t="s">
        <v>74</v>
      </c>
      <c r="D63" s="6" t="s">
        <v>73</v>
      </c>
      <c r="E63" s="7" t="s">
        <v>264</v>
      </c>
      <c r="F63" s="18" t="s">
        <v>253</v>
      </c>
      <c r="G63" s="18" t="s">
        <v>254</v>
      </c>
      <c r="H63" s="18" t="s">
        <v>380</v>
      </c>
      <c r="I63" s="6" t="s">
        <v>271</v>
      </c>
      <c r="J63" s="6" t="s">
        <v>381</v>
      </c>
      <c r="K63" s="6" t="s">
        <v>271</v>
      </c>
      <c r="L63" s="6" t="s">
        <v>382</v>
      </c>
      <c r="M63" s="9" t="s">
        <v>520</v>
      </c>
      <c r="N63" s="9" t="s">
        <v>566</v>
      </c>
      <c r="O63" s="9" t="s">
        <v>525</v>
      </c>
      <c r="P63" s="9" t="s">
        <v>525</v>
      </c>
      <c r="Q63" s="6" t="s">
        <v>103</v>
      </c>
      <c r="R63" s="24">
        <f>17000000</f>
        <v>17000000</v>
      </c>
    </row>
    <row r="64" spans="1:19" ht="141.6" customHeight="1" x14ac:dyDescent="0.25">
      <c r="A64" s="6" t="s">
        <v>269</v>
      </c>
      <c r="B64" s="6" t="s">
        <v>75</v>
      </c>
      <c r="C64" s="6" t="s">
        <v>76</v>
      </c>
      <c r="D64" s="6" t="s">
        <v>77</v>
      </c>
      <c r="E64" s="7" t="s">
        <v>255</v>
      </c>
      <c r="F64" s="6" t="s">
        <v>99</v>
      </c>
      <c r="G64" s="6" t="s">
        <v>256</v>
      </c>
      <c r="H64" s="6" t="s">
        <v>465</v>
      </c>
      <c r="I64" s="6" t="s">
        <v>272</v>
      </c>
      <c r="J64" s="6" t="s">
        <v>96</v>
      </c>
      <c r="K64" s="6" t="s">
        <v>96</v>
      </c>
      <c r="L64" s="9" t="s">
        <v>466</v>
      </c>
      <c r="M64" s="9" t="s">
        <v>537</v>
      </c>
      <c r="N64" s="9" t="s">
        <v>525</v>
      </c>
      <c r="O64" s="9" t="s">
        <v>525</v>
      </c>
      <c r="P64" s="9" t="s">
        <v>525</v>
      </c>
      <c r="Q64" s="6" t="s">
        <v>103</v>
      </c>
      <c r="R64" s="24">
        <v>5472297</v>
      </c>
    </row>
    <row r="65" spans="1:18" ht="69" customHeight="1" x14ac:dyDescent="0.25">
      <c r="A65" s="6" t="s">
        <v>270</v>
      </c>
      <c r="B65" s="6" t="s">
        <v>71</v>
      </c>
      <c r="C65" s="6" t="s">
        <v>79</v>
      </c>
      <c r="D65" s="6" t="s">
        <v>73</v>
      </c>
      <c r="E65" s="7" t="s">
        <v>265</v>
      </c>
      <c r="F65" s="18" t="s">
        <v>253</v>
      </c>
      <c r="G65" s="18" t="s">
        <v>257</v>
      </c>
      <c r="H65" s="18" t="s">
        <v>383</v>
      </c>
      <c r="I65" s="18" t="s">
        <v>273</v>
      </c>
      <c r="J65" s="16" t="s">
        <v>384</v>
      </c>
      <c r="K65" s="16" t="s">
        <v>273</v>
      </c>
      <c r="L65" s="16" t="s">
        <v>385</v>
      </c>
      <c r="M65" s="9" t="s">
        <v>520</v>
      </c>
      <c r="N65" s="9" t="s">
        <v>566</v>
      </c>
      <c r="O65" s="9" t="s">
        <v>525</v>
      </c>
      <c r="P65" s="9" t="s">
        <v>525</v>
      </c>
      <c r="Q65" s="6" t="s">
        <v>103</v>
      </c>
      <c r="R65" s="24">
        <v>16390676.030000001</v>
      </c>
    </row>
    <row r="66" spans="1:18" ht="104.45" customHeight="1" x14ac:dyDescent="0.25">
      <c r="A66" s="6" t="s">
        <v>467</v>
      </c>
      <c r="B66" s="6" t="s">
        <v>80</v>
      </c>
      <c r="C66" s="6" t="s">
        <v>81</v>
      </c>
      <c r="D66" s="6" t="s">
        <v>82</v>
      </c>
      <c r="E66" s="7" t="s">
        <v>25</v>
      </c>
      <c r="F66" s="6" t="s">
        <v>100</v>
      </c>
      <c r="G66" s="6" t="s">
        <v>258</v>
      </c>
      <c r="H66" s="6" t="s">
        <v>468</v>
      </c>
      <c r="I66" s="6" t="s">
        <v>469</v>
      </c>
      <c r="J66" s="6" t="s">
        <v>470</v>
      </c>
      <c r="K66" s="6" t="s">
        <v>96</v>
      </c>
      <c r="L66" s="6" t="s">
        <v>96</v>
      </c>
      <c r="M66" s="9" t="s">
        <v>520</v>
      </c>
      <c r="N66" s="6" t="s">
        <v>567</v>
      </c>
      <c r="O66" s="16" t="s">
        <v>568</v>
      </c>
      <c r="P66" s="16" t="s">
        <v>569</v>
      </c>
      <c r="Q66" s="6" t="s">
        <v>103</v>
      </c>
      <c r="R66" s="11">
        <f>3000000</f>
        <v>3000000</v>
      </c>
    </row>
    <row r="67" spans="1:18" ht="112.5" customHeight="1" x14ac:dyDescent="0.25">
      <c r="A67" s="6" t="s">
        <v>471</v>
      </c>
      <c r="B67" s="6" t="s">
        <v>75</v>
      </c>
      <c r="C67" s="6" t="s">
        <v>83</v>
      </c>
      <c r="D67" s="6" t="s">
        <v>84</v>
      </c>
      <c r="E67" s="7" t="s">
        <v>26</v>
      </c>
      <c r="F67" s="18" t="s">
        <v>101</v>
      </c>
      <c r="G67" s="18" t="s">
        <v>472</v>
      </c>
      <c r="H67" s="18" t="s">
        <v>473</v>
      </c>
      <c r="I67" s="18" t="s">
        <v>474</v>
      </c>
      <c r="J67" s="16" t="s">
        <v>96</v>
      </c>
      <c r="K67" s="16" t="s">
        <v>475</v>
      </c>
      <c r="L67" s="16" t="s">
        <v>96</v>
      </c>
      <c r="M67" s="9" t="s">
        <v>537</v>
      </c>
      <c r="N67" s="9" t="s">
        <v>525</v>
      </c>
      <c r="O67" s="9" t="s">
        <v>525</v>
      </c>
      <c r="P67" s="9" t="s">
        <v>525</v>
      </c>
      <c r="Q67" s="6" t="s">
        <v>103</v>
      </c>
      <c r="R67" s="11">
        <v>5915286.2999999998</v>
      </c>
    </row>
    <row r="68" spans="1:18" ht="114" customHeight="1" x14ac:dyDescent="0.25">
      <c r="A68" s="6" t="s">
        <v>478</v>
      </c>
      <c r="B68" s="6" t="s">
        <v>75</v>
      </c>
      <c r="C68" s="6" t="s">
        <v>289</v>
      </c>
      <c r="D68" s="6" t="s">
        <v>290</v>
      </c>
      <c r="E68" s="27" t="s">
        <v>259</v>
      </c>
      <c r="F68" s="18" t="s">
        <v>284</v>
      </c>
      <c r="G68" s="18" t="s">
        <v>477</v>
      </c>
      <c r="H68" s="18" t="s">
        <v>476</v>
      </c>
      <c r="I68" s="18" t="s">
        <v>96</v>
      </c>
      <c r="J68" s="16" t="s">
        <v>479</v>
      </c>
      <c r="K68" s="16" t="s">
        <v>479</v>
      </c>
      <c r="L68" s="16" t="s">
        <v>479</v>
      </c>
      <c r="M68" s="16" t="s">
        <v>520</v>
      </c>
      <c r="N68" s="16" t="s">
        <v>570</v>
      </c>
      <c r="O68" s="16" t="s">
        <v>571</v>
      </c>
      <c r="P68" s="16" t="s">
        <v>572</v>
      </c>
      <c r="Q68" s="6" t="s">
        <v>103</v>
      </c>
      <c r="R68" s="11">
        <v>51000000</v>
      </c>
    </row>
    <row r="69" spans="1:18" ht="114" customHeight="1" x14ac:dyDescent="0.25">
      <c r="A69" s="6" t="s">
        <v>294</v>
      </c>
      <c r="B69" s="6" t="s">
        <v>75</v>
      </c>
      <c r="C69" s="6" t="s">
        <v>293</v>
      </c>
      <c r="D69" s="6" t="s">
        <v>290</v>
      </c>
      <c r="E69" s="27" t="s">
        <v>260</v>
      </c>
      <c r="F69" s="18" t="s">
        <v>285</v>
      </c>
      <c r="G69" s="18" t="s">
        <v>480</v>
      </c>
      <c r="H69" s="18" t="s">
        <v>481</v>
      </c>
      <c r="I69" s="6" t="s">
        <v>96</v>
      </c>
      <c r="J69" s="16" t="s">
        <v>482</v>
      </c>
      <c r="K69" s="16" t="s">
        <v>483</v>
      </c>
      <c r="L69" s="16" t="s">
        <v>484</v>
      </c>
      <c r="M69" s="16" t="s">
        <v>520</v>
      </c>
      <c r="N69" s="16" t="s">
        <v>573</v>
      </c>
      <c r="O69" s="16" t="s">
        <v>571</v>
      </c>
      <c r="P69" s="16" t="s">
        <v>572</v>
      </c>
      <c r="Q69" s="6" t="s">
        <v>103</v>
      </c>
      <c r="R69" s="11">
        <f>25000000</f>
        <v>25000000</v>
      </c>
    </row>
    <row r="70" spans="1:18" ht="66" customHeight="1" x14ac:dyDescent="0.25">
      <c r="A70" s="6" t="s">
        <v>386</v>
      </c>
      <c r="B70" s="6" t="s">
        <v>71</v>
      </c>
      <c r="C70" s="6" t="s">
        <v>85</v>
      </c>
      <c r="D70" s="6" t="s">
        <v>73</v>
      </c>
      <c r="E70" s="7" t="s">
        <v>262</v>
      </c>
      <c r="F70" s="18" t="s">
        <v>24</v>
      </c>
      <c r="G70" s="18" t="s">
        <v>257</v>
      </c>
      <c r="H70" s="18" t="s">
        <v>388</v>
      </c>
      <c r="I70" s="18" t="s">
        <v>274</v>
      </c>
      <c r="J70" s="16" t="s">
        <v>389</v>
      </c>
      <c r="K70" s="16" t="s">
        <v>390</v>
      </c>
      <c r="L70" s="16" t="s">
        <v>390</v>
      </c>
      <c r="M70" s="9" t="s">
        <v>520</v>
      </c>
      <c r="N70" s="9" t="s">
        <v>566</v>
      </c>
      <c r="O70" s="9" t="s">
        <v>525</v>
      </c>
      <c r="P70" s="9" t="s">
        <v>525</v>
      </c>
      <c r="Q70" s="6" t="s">
        <v>103</v>
      </c>
      <c r="R70" s="24">
        <v>14700000</v>
      </c>
    </row>
    <row r="71" spans="1:18" ht="131.44999999999999" customHeight="1" x14ac:dyDescent="0.25">
      <c r="A71" s="6" t="s">
        <v>486</v>
      </c>
      <c r="B71" s="6" t="s">
        <v>86</v>
      </c>
      <c r="C71" s="6" t="s">
        <v>87</v>
      </c>
      <c r="D71" s="6" t="s">
        <v>78</v>
      </c>
      <c r="E71" s="7" t="s">
        <v>27</v>
      </c>
      <c r="F71" s="6" t="s">
        <v>286</v>
      </c>
      <c r="G71" s="6" t="s">
        <v>485</v>
      </c>
      <c r="H71" s="6" t="s">
        <v>487</v>
      </c>
      <c r="I71" s="6" t="s">
        <v>488</v>
      </c>
      <c r="J71" s="6" t="s">
        <v>489</v>
      </c>
      <c r="K71" s="6" t="s">
        <v>490</v>
      </c>
      <c r="L71" s="6" t="s">
        <v>491</v>
      </c>
      <c r="M71" s="9" t="s">
        <v>520</v>
      </c>
      <c r="N71" s="6" t="s">
        <v>574</v>
      </c>
      <c r="O71" s="9" t="s">
        <v>575</v>
      </c>
      <c r="P71" s="6" t="s">
        <v>576</v>
      </c>
      <c r="Q71" s="6" t="s">
        <v>103</v>
      </c>
      <c r="R71" s="24">
        <f>940850.77</f>
        <v>940850.77</v>
      </c>
    </row>
    <row r="72" spans="1:18" ht="81" customHeight="1" x14ac:dyDescent="0.25">
      <c r="A72" s="6" t="s">
        <v>387</v>
      </c>
      <c r="B72" s="6" t="s">
        <v>71</v>
      </c>
      <c r="C72" s="6" t="s">
        <v>88</v>
      </c>
      <c r="D72" s="6" t="s">
        <v>73</v>
      </c>
      <c r="E72" s="7" t="s">
        <v>262</v>
      </c>
      <c r="F72" s="18" t="s">
        <v>24</v>
      </c>
      <c r="G72" s="18" t="s">
        <v>257</v>
      </c>
      <c r="H72" s="18" t="s">
        <v>391</v>
      </c>
      <c r="I72" s="18" t="s">
        <v>273</v>
      </c>
      <c r="J72" s="16" t="s">
        <v>261</v>
      </c>
      <c r="K72" s="16" t="s">
        <v>392</v>
      </c>
      <c r="L72" s="16" t="s">
        <v>393</v>
      </c>
      <c r="M72" s="9" t="s">
        <v>520</v>
      </c>
      <c r="N72" s="9" t="s">
        <v>566</v>
      </c>
      <c r="O72" s="9" t="s">
        <v>525</v>
      </c>
      <c r="P72" s="9" t="s">
        <v>525</v>
      </c>
      <c r="Q72" s="6" t="s">
        <v>103</v>
      </c>
      <c r="R72" s="24">
        <v>15300000</v>
      </c>
    </row>
    <row r="73" spans="1:18" ht="79.900000000000006" customHeight="1" x14ac:dyDescent="0.25">
      <c r="A73" s="6" t="s">
        <v>492</v>
      </c>
      <c r="B73" s="6" t="s">
        <v>75</v>
      </c>
      <c r="C73" s="6" t="s">
        <v>291</v>
      </c>
      <c r="D73" s="6" t="s">
        <v>292</v>
      </c>
      <c r="E73" s="27" t="s">
        <v>266</v>
      </c>
      <c r="F73" s="18" t="s">
        <v>287</v>
      </c>
      <c r="G73" s="18" t="s">
        <v>493</v>
      </c>
      <c r="H73" s="18" t="s">
        <v>494</v>
      </c>
      <c r="I73" s="6" t="s">
        <v>96</v>
      </c>
      <c r="J73" s="16" t="s">
        <v>495</v>
      </c>
      <c r="K73" s="16" t="s">
        <v>496</v>
      </c>
      <c r="L73" s="16" t="s">
        <v>497</v>
      </c>
      <c r="M73" s="9" t="s">
        <v>520</v>
      </c>
      <c r="N73" s="16" t="s">
        <v>577</v>
      </c>
      <c r="O73" s="9" t="s">
        <v>578</v>
      </c>
      <c r="P73" s="6" t="s">
        <v>579</v>
      </c>
      <c r="Q73" s="6" t="s">
        <v>103</v>
      </c>
      <c r="R73" s="24">
        <f>81000000</f>
        <v>81000000</v>
      </c>
    </row>
    <row r="74" spans="1:18" ht="108" customHeight="1" x14ac:dyDescent="0.25">
      <c r="A74" s="6" t="s">
        <v>395</v>
      </c>
      <c r="B74" s="6" t="s">
        <v>36</v>
      </c>
      <c r="C74" s="6" t="s">
        <v>396</v>
      </c>
      <c r="D74" s="6" t="s">
        <v>78</v>
      </c>
      <c r="E74" s="7" t="s">
        <v>394</v>
      </c>
      <c r="F74" s="18" t="s">
        <v>288</v>
      </c>
      <c r="G74" s="18" t="s">
        <v>498</v>
      </c>
      <c r="H74" s="18" t="s">
        <v>499</v>
      </c>
      <c r="I74" s="18" t="s">
        <v>502</v>
      </c>
      <c r="J74" s="18" t="s">
        <v>501</v>
      </c>
      <c r="K74" s="18" t="s">
        <v>501</v>
      </c>
      <c r="L74" s="18" t="s">
        <v>500</v>
      </c>
      <c r="M74" s="9" t="s">
        <v>524</v>
      </c>
      <c r="N74" s="18" t="s">
        <v>501</v>
      </c>
      <c r="O74" s="9" t="s">
        <v>525</v>
      </c>
      <c r="P74" s="6" t="s">
        <v>525</v>
      </c>
      <c r="Q74" s="6" t="s">
        <v>103</v>
      </c>
      <c r="R74" s="11">
        <v>107957451</v>
      </c>
    </row>
    <row r="75" spans="1:18" ht="109.9" customHeight="1" x14ac:dyDescent="0.25">
      <c r="A75" s="13" t="s">
        <v>503</v>
      </c>
      <c r="B75" s="3" t="s">
        <v>36</v>
      </c>
      <c r="C75" s="3" t="s">
        <v>89</v>
      </c>
      <c r="D75" s="3" t="s">
        <v>78</v>
      </c>
      <c r="E75" s="8" t="s">
        <v>397</v>
      </c>
      <c r="F75" s="18" t="s">
        <v>288</v>
      </c>
      <c r="G75" s="18" t="s">
        <v>493</v>
      </c>
      <c r="H75" s="18" t="s">
        <v>504</v>
      </c>
      <c r="I75" s="3" t="s">
        <v>96</v>
      </c>
      <c r="J75" s="18" t="s">
        <v>506</v>
      </c>
      <c r="K75" s="18" t="s">
        <v>507</v>
      </c>
      <c r="L75" s="18" t="s">
        <v>505</v>
      </c>
      <c r="M75" s="9" t="s">
        <v>520</v>
      </c>
      <c r="N75" s="18" t="s">
        <v>577</v>
      </c>
      <c r="O75" s="9" t="s">
        <v>578</v>
      </c>
      <c r="P75" s="6" t="s">
        <v>579</v>
      </c>
      <c r="Q75" s="6" t="s">
        <v>103</v>
      </c>
      <c r="R75" s="25">
        <v>87570251.930000007</v>
      </c>
    </row>
    <row r="76" spans="1:18" ht="109.9" customHeight="1" x14ac:dyDescent="0.25">
      <c r="A76" s="13" t="s">
        <v>512</v>
      </c>
      <c r="B76" s="3" t="s">
        <v>36</v>
      </c>
      <c r="C76" s="3" t="s">
        <v>399</v>
      </c>
      <c r="D76" s="3" t="s">
        <v>78</v>
      </c>
      <c r="E76" s="8" t="s">
        <v>398</v>
      </c>
      <c r="F76" s="18" t="s">
        <v>400</v>
      </c>
      <c r="G76" s="18" t="s">
        <v>513</v>
      </c>
      <c r="H76" s="18" t="s">
        <v>508</v>
      </c>
      <c r="I76" s="3" t="s">
        <v>96</v>
      </c>
      <c r="J76" s="18" t="s">
        <v>509</v>
      </c>
      <c r="K76" s="18" t="s">
        <v>510</v>
      </c>
      <c r="L76" s="18" t="s">
        <v>511</v>
      </c>
      <c r="M76" s="18" t="s">
        <v>524</v>
      </c>
      <c r="N76" s="18" t="s">
        <v>509</v>
      </c>
      <c r="O76" s="9" t="s">
        <v>525</v>
      </c>
      <c r="P76" s="6" t="s">
        <v>525</v>
      </c>
      <c r="Q76" s="6" t="s">
        <v>103</v>
      </c>
      <c r="R76" s="25">
        <v>3897499.72</v>
      </c>
    </row>
    <row r="77" spans="1:18" ht="109.9" customHeight="1" x14ac:dyDescent="0.25">
      <c r="A77" s="13" t="s">
        <v>401</v>
      </c>
      <c r="B77" s="3" t="s">
        <v>402</v>
      </c>
      <c r="C77" s="3" t="s">
        <v>403</v>
      </c>
      <c r="D77" s="3" t="s">
        <v>78</v>
      </c>
      <c r="E77" s="8" t="s">
        <v>404</v>
      </c>
      <c r="F77" s="18" t="s">
        <v>405</v>
      </c>
      <c r="G77" s="18" t="s">
        <v>406</v>
      </c>
      <c r="H77" s="18" t="s">
        <v>407</v>
      </c>
      <c r="I77" s="3" t="s">
        <v>96</v>
      </c>
      <c r="J77" s="18" t="s">
        <v>96</v>
      </c>
      <c r="K77" s="18" t="s">
        <v>407</v>
      </c>
      <c r="L77" s="3" t="s">
        <v>96</v>
      </c>
      <c r="M77" s="9" t="s">
        <v>537</v>
      </c>
      <c r="N77" s="9" t="s">
        <v>525</v>
      </c>
      <c r="O77" s="9" t="s">
        <v>525</v>
      </c>
      <c r="P77" s="6" t="s">
        <v>525</v>
      </c>
      <c r="Q77" s="6" t="s">
        <v>103</v>
      </c>
      <c r="R77" s="25">
        <v>500000</v>
      </c>
    </row>
    <row r="78" spans="1:18" ht="132" customHeight="1" x14ac:dyDescent="0.25">
      <c r="A78" s="13" t="s">
        <v>409</v>
      </c>
      <c r="B78" s="3" t="s">
        <v>36</v>
      </c>
      <c r="C78" s="3" t="s">
        <v>410</v>
      </c>
      <c r="D78" s="3" t="s">
        <v>78</v>
      </c>
      <c r="E78" s="8" t="s">
        <v>408</v>
      </c>
      <c r="F78" s="18" t="s">
        <v>400</v>
      </c>
      <c r="G78" s="18" t="s">
        <v>411</v>
      </c>
      <c r="H78" s="18" t="s">
        <v>412</v>
      </c>
      <c r="I78" s="3" t="s">
        <v>96</v>
      </c>
      <c r="J78" s="18" t="s">
        <v>413</v>
      </c>
      <c r="K78" s="18" t="s">
        <v>414</v>
      </c>
      <c r="L78" s="3" t="s">
        <v>96</v>
      </c>
      <c r="M78" s="9" t="s">
        <v>524</v>
      </c>
      <c r="N78" s="18" t="s">
        <v>413</v>
      </c>
      <c r="O78" s="9" t="s">
        <v>525</v>
      </c>
      <c r="P78" s="6" t="s">
        <v>525</v>
      </c>
      <c r="Q78" s="3" t="s">
        <v>415</v>
      </c>
      <c r="R78" s="25">
        <f>5000000</f>
        <v>5000000</v>
      </c>
    </row>
    <row r="79" spans="1:18" ht="15.75" x14ac:dyDescent="0.25">
      <c r="A79" s="68" t="s">
        <v>588</v>
      </c>
      <c r="B79" s="68"/>
      <c r="C79" s="68"/>
      <c r="D79" s="68"/>
      <c r="E79" s="68"/>
      <c r="F79" s="68"/>
      <c r="G79" s="68"/>
      <c r="H79" s="68"/>
      <c r="I79" s="68"/>
      <c r="J79" s="68"/>
      <c r="K79" s="68"/>
      <c r="L79" s="68"/>
      <c r="M79" s="68"/>
      <c r="N79" s="68"/>
      <c r="O79" s="68"/>
      <c r="P79" s="68"/>
      <c r="Q79" s="68"/>
      <c r="R79" s="68"/>
    </row>
    <row r="80" spans="1:18" ht="75" x14ac:dyDescent="0.25">
      <c r="A80" s="32" t="s">
        <v>589</v>
      </c>
      <c r="E80" s="34" t="s">
        <v>590</v>
      </c>
      <c r="F80" s="34" t="s">
        <v>591</v>
      </c>
      <c r="G80" s="34" t="s">
        <v>592</v>
      </c>
      <c r="H80" s="34" t="s">
        <v>593</v>
      </c>
      <c r="J80" s="35" t="s">
        <v>625</v>
      </c>
      <c r="M80" s="40" t="s">
        <v>524</v>
      </c>
      <c r="N80" s="35" t="s">
        <v>634</v>
      </c>
      <c r="O80" s="35" t="s">
        <v>528</v>
      </c>
      <c r="P80" s="35" t="s">
        <v>525</v>
      </c>
      <c r="Q80" s="35" t="s">
        <v>635</v>
      </c>
      <c r="R80" s="37">
        <v>231440</v>
      </c>
    </row>
    <row r="81" spans="1:18" ht="60" x14ac:dyDescent="0.25">
      <c r="A81" s="33"/>
      <c r="E81" s="34" t="s">
        <v>594</v>
      </c>
      <c r="F81" s="34" t="s">
        <v>595</v>
      </c>
      <c r="G81" s="34" t="s">
        <v>596</v>
      </c>
      <c r="H81" s="35" t="s">
        <v>595</v>
      </c>
      <c r="J81" s="35" t="s">
        <v>626</v>
      </c>
      <c r="M81" s="40" t="s">
        <v>538</v>
      </c>
      <c r="N81" s="35" t="s">
        <v>626</v>
      </c>
      <c r="O81" s="35" t="s">
        <v>528</v>
      </c>
      <c r="P81" s="35" t="s">
        <v>525</v>
      </c>
      <c r="Q81" s="35" t="s">
        <v>636</v>
      </c>
      <c r="R81" s="38" t="s">
        <v>637</v>
      </c>
    </row>
    <row r="82" spans="1:18" ht="75" x14ac:dyDescent="0.25">
      <c r="A82" s="33"/>
      <c r="E82" s="36" t="s">
        <v>597</v>
      </c>
      <c r="F82" s="36" t="s">
        <v>598</v>
      </c>
      <c r="G82" s="36" t="s">
        <v>599</v>
      </c>
      <c r="H82" s="36" t="s">
        <v>600</v>
      </c>
      <c r="J82" s="36" t="s">
        <v>627</v>
      </c>
      <c r="M82" s="45" t="s">
        <v>524</v>
      </c>
      <c r="N82" s="36" t="s">
        <v>638</v>
      </c>
      <c r="O82" s="36" t="s">
        <v>528</v>
      </c>
      <c r="P82" s="36" t="s">
        <v>525</v>
      </c>
      <c r="Q82" s="39" t="s">
        <v>639</v>
      </c>
      <c r="R82" s="36" t="s">
        <v>640</v>
      </c>
    </row>
    <row r="83" spans="1:18" ht="75" x14ac:dyDescent="0.25">
      <c r="A83" s="33"/>
      <c r="E83" s="34" t="s">
        <v>601</v>
      </c>
      <c r="F83" s="34" t="s">
        <v>602</v>
      </c>
      <c r="G83" s="34" t="s">
        <v>603</v>
      </c>
      <c r="H83" s="35" t="s">
        <v>602</v>
      </c>
      <c r="J83" s="35" t="s">
        <v>628</v>
      </c>
      <c r="M83" s="40" t="s">
        <v>524</v>
      </c>
      <c r="N83" s="40" t="s">
        <v>641</v>
      </c>
      <c r="O83" s="35" t="s">
        <v>528</v>
      </c>
      <c r="P83" s="35" t="s">
        <v>525</v>
      </c>
      <c r="Q83" s="41" t="s">
        <v>639</v>
      </c>
      <c r="R83" s="38" t="s">
        <v>642</v>
      </c>
    </row>
    <row r="84" spans="1:18" ht="75" x14ac:dyDescent="0.25">
      <c r="A84" s="33"/>
      <c r="E84" s="36" t="s">
        <v>604</v>
      </c>
      <c r="F84" s="36" t="s">
        <v>605</v>
      </c>
      <c r="G84" s="36" t="s">
        <v>606</v>
      </c>
      <c r="H84" s="36" t="s">
        <v>607</v>
      </c>
      <c r="J84" s="36" t="s">
        <v>629</v>
      </c>
      <c r="M84" s="45" t="s">
        <v>524</v>
      </c>
      <c r="N84" s="36" t="s">
        <v>643</v>
      </c>
      <c r="O84" s="36" t="s">
        <v>528</v>
      </c>
      <c r="P84" s="36" t="s">
        <v>525</v>
      </c>
      <c r="Q84" s="39" t="s">
        <v>639</v>
      </c>
      <c r="R84" s="42" t="s">
        <v>642</v>
      </c>
    </row>
    <row r="85" spans="1:18" ht="93" customHeight="1" x14ac:dyDescent="0.25">
      <c r="A85" s="33"/>
      <c r="E85" s="34" t="s">
        <v>608</v>
      </c>
      <c r="F85" s="34" t="s">
        <v>609</v>
      </c>
      <c r="G85" s="34" t="s">
        <v>610</v>
      </c>
      <c r="H85" s="35" t="s">
        <v>609</v>
      </c>
      <c r="J85" s="35" t="s">
        <v>630</v>
      </c>
      <c r="M85" s="45" t="s">
        <v>524</v>
      </c>
      <c r="N85" s="35" t="s">
        <v>644</v>
      </c>
      <c r="O85" s="35" t="s">
        <v>528</v>
      </c>
      <c r="P85" s="35" t="s">
        <v>525</v>
      </c>
      <c r="Q85" s="41" t="s">
        <v>639</v>
      </c>
      <c r="R85" s="38" t="s">
        <v>642</v>
      </c>
    </row>
    <row r="86" spans="1:18" ht="102" customHeight="1" x14ac:dyDescent="0.25">
      <c r="A86" s="33"/>
      <c r="E86" s="34" t="s">
        <v>611</v>
      </c>
      <c r="F86" s="35" t="s">
        <v>612</v>
      </c>
      <c r="G86" s="35" t="s">
        <v>613</v>
      </c>
      <c r="H86" s="35" t="s">
        <v>614</v>
      </c>
      <c r="J86" s="35" t="s">
        <v>614</v>
      </c>
      <c r="M86" s="45" t="s">
        <v>538</v>
      </c>
      <c r="N86" s="35" t="s">
        <v>645</v>
      </c>
      <c r="O86" s="41" t="s">
        <v>528</v>
      </c>
      <c r="P86" s="43" t="s">
        <v>525</v>
      </c>
      <c r="Q86" s="41" t="s">
        <v>646</v>
      </c>
      <c r="R86" s="44">
        <v>43003.199999999997</v>
      </c>
    </row>
    <row r="87" spans="1:18" ht="60" x14ac:dyDescent="0.25">
      <c r="A87" s="33"/>
      <c r="E87" s="34" t="s">
        <v>615</v>
      </c>
      <c r="F87" s="34" t="s">
        <v>616</v>
      </c>
      <c r="G87" s="34" t="s">
        <v>617</v>
      </c>
      <c r="H87" s="35" t="s">
        <v>618</v>
      </c>
      <c r="J87" s="35" t="s">
        <v>631</v>
      </c>
      <c r="M87" s="45" t="s">
        <v>538</v>
      </c>
      <c r="N87" s="35" t="s">
        <v>647</v>
      </c>
      <c r="O87" s="35" t="s">
        <v>528</v>
      </c>
      <c r="P87" s="35" t="s">
        <v>525</v>
      </c>
      <c r="Q87" s="41" t="s">
        <v>648</v>
      </c>
      <c r="R87" s="38" t="s">
        <v>642</v>
      </c>
    </row>
    <row r="88" spans="1:18" ht="81.75" customHeight="1" x14ac:dyDescent="0.25">
      <c r="A88" s="33"/>
      <c r="E88" s="34" t="s">
        <v>619</v>
      </c>
      <c r="F88" s="34" t="s">
        <v>620</v>
      </c>
      <c r="G88" s="34" t="s">
        <v>621</v>
      </c>
      <c r="H88" s="35" t="s">
        <v>620</v>
      </c>
      <c r="J88" s="35" t="s">
        <v>632</v>
      </c>
      <c r="M88" s="45" t="s">
        <v>524</v>
      </c>
      <c r="N88" s="40" t="s">
        <v>649</v>
      </c>
      <c r="O88" s="35" t="s">
        <v>528</v>
      </c>
      <c r="P88" s="35" t="s">
        <v>525</v>
      </c>
      <c r="Q88" s="41" t="s">
        <v>650</v>
      </c>
      <c r="R88" s="38" t="s">
        <v>642</v>
      </c>
    </row>
    <row r="89" spans="1:18" ht="99" customHeight="1" x14ac:dyDescent="0.25">
      <c r="A89" s="33"/>
      <c r="E89" s="34" t="s">
        <v>622</v>
      </c>
      <c r="F89" s="34" t="s">
        <v>623</v>
      </c>
      <c r="G89" s="34" t="s">
        <v>624</v>
      </c>
      <c r="H89" s="35" t="s">
        <v>623</v>
      </c>
      <c r="J89" s="35" t="s">
        <v>633</v>
      </c>
      <c r="M89" s="45" t="s">
        <v>524</v>
      </c>
      <c r="N89" s="40" t="s">
        <v>651</v>
      </c>
      <c r="O89" s="35" t="s">
        <v>528</v>
      </c>
      <c r="P89" s="35" t="s">
        <v>525</v>
      </c>
      <c r="Q89" s="41" t="s">
        <v>652</v>
      </c>
      <c r="R89" s="38" t="s">
        <v>642</v>
      </c>
    </row>
    <row r="90" spans="1:18" ht="15.75" x14ac:dyDescent="0.25">
      <c r="A90" s="69" t="s">
        <v>653</v>
      </c>
      <c r="B90" s="69"/>
      <c r="C90" s="69"/>
      <c r="D90" s="69"/>
      <c r="E90" s="69"/>
      <c r="F90" s="69"/>
      <c r="G90" s="69"/>
      <c r="H90" s="69"/>
      <c r="I90" s="69"/>
      <c r="J90" s="69"/>
      <c r="K90" s="69"/>
      <c r="L90" s="69"/>
      <c r="M90" s="69"/>
      <c r="N90" s="69"/>
      <c r="O90" s="69"/>
      <c r="P90" s="69"/>
      <c r="Q90" s="69"/>
      <c r="R90" s="69"/>
    </row>
    <row r="91" spans="1:18" ht="90" x14ac:dyDescent="0.25">
      <c r="A91" s="46" t="s">
        <v>654</v>
      </c>
      <c r="E91" s="49" t="s">
        <v>655</v>
      </c>
      <c r="F91" s="41" t="s">
        <v>656</v>
      </c>
      <c r="G91" s="41" t="s">
        <v>657</v>
      </c>
      <c r="H91" s="35" t="s">
        <v>658</v>
      </c>
      <c r="J91" s="35" t="s">
        <v>658</v>
      </c>
      <c r="M91" s="40" t="s">
        <v>524</v>
      </c>
      <c r="N91" s="35" t="s">
        <v>667</v>
      </c>
      <c r="O91" s="35" t="s">
        <v>528</v>
      </c>
      <c r="P91" s="35" t="s">
        <v>525</v>
      </c>
      <c r="Q91" s="35" t="s">
        <v>648</v>
      </c>
      <c r="R91" s="50" t="s">
        <v>668</v>
      </c>
    </row>
    <row r="92" spans="1:18" ht="87" customHeight="1" x14ac:dyDescent="0.25">
      <c r="A92" s="47"/>
      <c r="E92" s="41" t="s">
        <v>659</v>
      </c>
      <c r="F92" s="41" t="s">
        <v>660</v>
      </c>
      <c r="G92" s="41" t="s">
        <v>661</v>
      </c>
      <c r="H92" s="35" t="s">
        <v>662</v>
      </c>
      <c r="J92" s="35" t="s">
        <v>96</v>
      </c>
      <c r="M92" s="40" t="s">
        <v>537</v>
      </c>
      <c r="N92" s="40" t="s">
        <v>332</v>
      </c>
      <c r="O92" s="35" t="s">
        <v>528</v>
      </c>
      <c r="P92" s="35" t="s">
        <v>525</v>
      </c>
      <c r="Q92" s="35" t="s">
        <v>646</v>
      </c>
      <c r="R92" s="51">
        <v>32884.800000000003</v>
      </c>
    </row>
    <row r="93" spans="1:18" ht="90" customHeight="1" x14ac:dyDescent="0.25">
      <c r="A93" s="47"/>
      <c r="E93" s="49" t="s">
        <v>663</v>
      </c>
      <c r="F93" s="41" t="s">
        <v>664</v>
      </c>
      <c r="G93" s="41" t="s">
        <v>665</v>
      </c>
      <c r="H93" s="35" t="s">
        <v>666</v>
      </c>
      <c r="J93" s="41" t="s">
        <v>666</v>
      </c>
      <c r="M93" s="52" t="s">
        <v>524</v>
      </c>
      <c r="N93" s="41" t="s">
        <v>669</v>
      </c>
      <c r="O93" s="41" t="s">
        <v>528</v>
      </c>
      <c r="P93" s="41" t="s">
        <v>525</v>
      </c>
      <c r="Q93" s="41" t="s">
        <v>648</v>
      </c>
      <c r="R93" s="48" t="s">
        <v>642</v>
      </c>
    </row>
    <row r="94" spans="1:18" ht="15.75" x14ac:dyDescent="0.25">
      <c r="A94" s="69" t="s">
        <v>670</v>
      </c>
      <c r="B94" s="69"/>
      <c r="C94" s="69"/>
      <c r="D94" s="69"/>
      <c r="E94" s="69"/>
      <c r="F94" s="69"/>
      <c r="G94" s="69"/>
      <c r="H94" s="69"/>
      <c r="I94" s="69"/>
      <c r="J94" s="69"/>
      <c r="K94" s="69"/>
      <c r="L94" s="69"/>
      <c r="M94" s="69"/>
      <c r="N94" s="69"/>
      <c r="O94" s="69"/>
      <c r="P94" s="69"/>
      <c r="Q94" s="69"/>
      <c r="R94" s="69"/>
    </row>
    <row r="95" spans="1:18" ht="90" x14ac:dyDescent="0.25">
      <c r="A95" s="32" t="s">
        <v>654</v>
      </c>
      <c r="E95" s="34" t="s">
        <v>671</v>
      </c>
      <c r="F95" s="35" t="s">
        <v>672</v>
      </c>
      <c r="G95" s="35" t="s">
        <v>673</v>
      </c>
      <c r="H95" s="35" t="s">
        <v>674</v>
      </c>
      <c r="J95" s="35" t="s">
        <v>674</v>
      </c>
      <c r="M95" s="40" t="s">
        <v>524</v>
      </c>
      <c r="N95" s="40" t="s">
        <v>692</v>
      </c>
      <c r="O95" s="35" t="s">
        <v>528</v>
      </c>
      <c r="P95" s="35" t="s">
        <v>525</v>
      </c>
      <c r="Q95" s="53" t="s">
        <v>693</v>
      </c>
      <c r="R95" s="54" t="s">
        <v>642</v>
      </c>
    </row>
    <row r="96" spans="1:18" ht="90" x14ac:dyDescent="0.25">
      <c r="A96" s="33"/>
      <c r="E96" s="34" t="s">
        <v>675</v>
      </c>
      <c r="F96" s="34" t="s">
        <v>676</v>
      </c>
      <c r="G96" s="34" t="s">
        <v>677</v>
      </c>
      <c r="H96" s="35" t="s">
        <v>676</v>
      </c>
      <c r="J96" s="35" t="s">
        <v>689</v>
      </c>
      <c r="M96" s="55" t="s">
        <v>524</v>
      </c>
      <c r="N96" s="55" t="s">
        <v>694</v>
      </c>
      <c r="O96" s="56" t="s">
        <v>528</v>
      </c>
      <c r="P96" s="56" t="s">
        <v>525</v>
      </c>
      <c r="Q96" s="56" t="s">
        <v>695</v>
      </c>
      <c r="R96" s="38" t="s">
        <v>642</v>
      </c>
    </row>
    <row r="97" spans="1:18" ht="150" x14ac:dyDescent="0.25">
      <c r="A97" s="33"/>
      <c r="E97" s="36" t="s">
        <v>678</v>
      </c>
      <c r="F97" s="36" t="s">
        <v>679</v>
      </c>
      <c r="G97" s="36" t="s">
        <v>680</v>
      </c>
      <c r="H97" s="36" t="s">
        <v>681</v>
      </c>
      <c r="J97" s="36" t="s">
        <v>681</v>
      </c>
      <c r="M97" s="45" t="s">
        <v>538</v>
      </c>
      <c r="N97" s="45" t="s">
        <v>696</v>
      </c>
      <c r="O97" s="36" t="s">
        <v>528</v>
      </c>
      <c r="P97" s="36" t="s">
        <v>525</v>
      </c>
      <c r="Q97" s="36" t="s">
        <v>697</v>
      </c>
      <c r="R97" s="57">
        <v>268000</v>
      </c>
    </row>
    <row r="98" spans="1:18" ht="90" x14ac:dyDescent="0.25">
      <c r="A98" s="33"/>
      <c r="E98" s="34" t="s">
        <v>682</v>
      </c>
      <c r="F98" s="34" t="s">
        <v>683</v>
      </c>
      <c r="G98" s="35" t="s">
        <v>684</v>
      </c>
      <c r="H98" s="35" t="s">
        <v>685</v>
      </c>
      <c r="J98" s="35" t="s">
        <v>690</v>
      </c>
      <c r="M98" s="40" t="s">
        <v>538</v>
      </c>
      <c r="N98" s="35" t="s">
        <v>698</v>
      </c>
      <c r="O98" s="35" t="s">
        <v>528</v>
      </c>
      <c r="P98" s="35" t="s">
        <v>525</v>
      </c>
      <c r="Q98" s="35" t="s">
        <v>699</v>
      </c>
      <c r="R98" s="38" t="s">
        <v>642</v>
      </c>
    </row>
    <row r="99" spans="1:18" ht="73.5" customHeight="1" x14ac:dyDescent="0.25">
      <c r="A99" s="33"/>
      <c r="E99" s="34" t="s">
        <v>686</v>
      </c>
      <c r="F99" s="34" t="s">
        <v>687</v>
      </c>
      <c r="G99" s="35" t="s">
        <v>688</v>
      </c>
      <c r="H99" s="35" t="s">
        <v>687</v>
      </c>
      <c r="J99" s="35" t="s">
        <v>691</v>
      </c>
      <c r="M99" s="40" t="s">
        <v>538</v>
      </c>
      <c r="N99" s="35" t="s">
        <v>691</v>
      </c>
      <c r="O99" s="35" t="s">
        <v>528</v>
      </c>
      <c r="P99" s="35" t="s">
        <v>525</v>
      </c>
      <c r="Q99" s="35" t="s">
        <v>700</v>
      </c>
      <c r="R99" s="58" t="s">
        <v>701</v>
      </c>
    </row>
    <row r="100" spans="1:18" ht="15.75" x14ac:dyDescent="0.25">
      <c r="A100" s="69" t="s">
        <v>702</v>
      </c>
      <c r="B100" s="69"/>
      <c r="C100" s="69"/>
      <c r="D100" s="69"/>
      <c r="E100" s="69"/>
      <c r="F100" s="69"/>
      <c r="G100" s="69"/>
      <c r="H100" s="69"/>
      <c r="I100" s="69"/>
      <c r="J100" s="69"/>
      <c r="K100" s="69"/>
      <c r="L100" s="69"/>
      <c r="M100" s="69"/>
      <c r="N100" s="69"/>
      <c r="O100" s="69"/>
      <c r="P100" s="69"/>
      <c r="Q100" s="69"/>
      <c r="R100" s="69"/>
    </row>
    <row r="101" spans="1:18" ht="120" x14ac:dyDescent="0.25">
      <c r="A101" s="35" t="s">
        <v>703</v>
      </c>
      <c r="E101" s="59" t="s">
        <v>706</v>
      </c>
      <c r="F101" s="59" t="s">
        <v>707</v>
      </c>
      <c r="G101" s="59" t="s">
        <v>708</v>
      </c>
      <c r="H101" s="59" t="s">
        <v>707</v>
      </c>
      <c r="J101" s="59" t="s">
        <v>715</v>
      </c>
      <c r="M101" s="63" t="s">
        <v>538</v>
      </c>
      <c r="N101" s="59" t="s">
        <v>718</v>
      </c>
      <c r="O101" s="59" t="s">
        <v>528</v>
      </c>
      <c r="P101" s="59" t="s">
        <v>525</v>
      </c>
      <c r="Q101" s="35" t="s">
        <v>719</v>
      </c>
      <c r="R101" s="60">
        <v>10540</v>
      </c>
    </row>
    <row r="102" spans="1:18" ht="76.5" customHeight="1" x14ac:dyDescent="0.25">
      <c r="A102" s="35" t="s">
        <v>704</v>
      </c>
      <c r="E102" s="41" t="s">
        <v>709</v>
      </c>
      <c r="F102" s="41" t="s">
        <v>710</v>
      </c>
      <c r="G102" s="41" t="s">
        <v>711</v>
      </c>
      <c r="H102" s="41" t="s">
        <v>710</v>
      </c>
      <c r="J102" s="41" t="s">
        <v>716</v>
      </c>
      <c r="M102" s="52" t="s">
        <v>520</v>
      </c>
      <c r="N102" s="52" t="s">
        <v>720</v>
      </c>
      <c r="O102" s="41" t="s">
        <v>721</v>
      </c>
      <c r="P102" s="41" t="s">
        <v>722</v>
      </c>
      <c r="Q102" s="35" t="s">
        <v>719</v>
      </c>
      <c r="R102" s="61"/>
    </row>
    <row r="103" spans="1:18" ht="89.25" customHeight="1" x14ac:dyDescent="0.25">
      <c r="A103" s="41" t="s">
        <v>705</v>
      </c>
      <c r="E103" s="41" t="s">
        <v>712</v>
      </c>
      <c r="F103" s="41" t="s">
        <v>713</v>
      </c>
      <c r="G103" s="41" t="s">
        <v>714</v>
      </c>
      <c r="H103" s="41" t="s">
        <v>713</v>
      </c>
      <c r="J103" s="41" t="s">
        <v>717</v>
      </c>
      <c r="M103" s="52" t="s">
        <v>538</v>
      </c>
      <c r="N103" s="52" t="s">
        <v>723</v>
      </c>
      <c r="O103" s="41" t="s">
        <v>528</v>
      </c>
      <c r="P103" s="41" t="s">
        <v>525</v>
      </c>
      <c r="Q103" s="41" t="s">
        <v>719</v>
      </c>
      <c r="R103" s="62"/>
    </row>
  </sheetData>
  <autoFilter ref="A2:R75"/>
  <mergeCells count="18">
    <mergeCell ref="A79:R79"/>
    <mergeCell ref="A90:R90"/>
    <mergeCell ref="A94:R94"/>
    <mergeCell ref="A100:R100"/>
    <mergeCell ref="A80:A89"/>
    <mergeCell ref="A91:A93"/>
    <mergeCell ref="A95:A99"/>
    <mergeCell ref="R101:R103"/>
    <mergeCell ref="A61:R61"/>
    <mergeCell ref="A1:R1"/>
    <mergeCell ref="A30:R30"/>
    <mergeCell ref="A40:R40"/>
    <mergeCell ref="R21:R22"/>
    <mergeCell ref="R24:R26"/>
    <mergeCell ref="A15:R15"/>
    <mergeCell ref="R16:R19"/>
    <mergeCell ref="A20:R20"/>
    <mergeCell ref="A3:R3"/>
  </mergeCells>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Nkele Virginia Marais</dc:creator>
  <cp:lastModifiedBy>Khomotso  Robinson</cp:lastModifiedBy>
  <cp:lastPrinted>2020-01-24T09:22:31Z</cp:lastPrinted>
  <dcterms:created xsi:type="dcterms:W3CDTF">2018-03-22T06:05:41Z</dcterms:created>
  <dcterms:modified xsi:type="dcterms:W3CDTF">2020-09-17T08:34:39Z</dcterms:modified>
</cp:coreProperties>
</file>